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C:\Users\emueller\Desktop\"/>
    </mc:Choice>
  </mc:AlternateContent>
  <xr:revisionPtr revIDLastSave="0" documentId="13_ncr:1_{6E9B6B82-DE97-4889-8BF4-C4722F88FC50}" xr6:coauthVersionLast="47" xr6:coauthVersionMax="47" xr10:uidLastSave="{00000000-0000-0000-0000-000000000000}"/>
  <workbookProtection workbookAlgorithmName="SHA-512" workbookHashValue="qQlU9Eiqf0rtGuHNKKQIToDBgVtYT0DRuRgCEmYt9uU3WV9cW0p8KMl6U+qumd6TRIbzgWj7/ioWOAtnhA76WQ==" workbookSaltValue="Hp6wlEfPEFkGY3GsI3Sksw==" workbookSpinCount="100000" lockStructure="1"/>
  <bookViews>
    <workbookView xWindow="-110" yWindow="-110" windowWidth="19420" windowHeight="10420" xr2:uid="{00000000-000D-0000-FFFF-FFFF00000000}"/>
  </bookViews>
  <sheets>
    <sheet name="Instructions" sheetId="4" r:id="rId1"/>
    <sheet name="I_Architectural Certification" sheetId="3" r:id="rId2"/>
  </sheets>
  <definedNames>
    <definedName name="_xlnm.Print_Area" localSheetId="1">'I_Architectural Certification'!$A$1:$S$236</definedName>
    <definedName name="_xlnm.Print_Area" localSheetId="0">Instructions!$A$1:$N$36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2" i="3" l="1"/>
  <c r="D50" i="3"/>
  <c r="D46" i="3"/>
  <c r="D42" i="3"/>
  <c r="D54" i="3"/>
  <c r="D58" i="3"/>
  <c r="B188" i="3"/>
  <c r="B225" i="3"/>
  <c r="D198" i="3" s="1"/>
  <c r="D102" i="3"/>
  <c r="S104" i="3"/>
  <c r="D225" i="3" l="1"/>
  <c r="Q206" i="3"/>
  <c r="R207" i="3"/>
  <c r="R26" i="3" l="1"/>
  <c r="R27" i="3"/>
  <c r="R28" i="3"/>
  <c r="R29" i="3"/>
  <c r="R30" i="3"/>
  <c r="R33" i="3"/>
  <c r="Q38" i="3"/>
  <c r="Q37" i="3"/>
  <c r="Q35" i="3"/>
  <c r="Q32" i="3"/>
  <c r="Q31" i="3"/>
  <c r="Q29" i="3"/>
  <c r="Q28" i="3"/>
  <c r="Q27" i="3"/>
  <c r="Q26" i="3"/>
  <c r="Q198" i="3"/>
  <c r="Q200" i="3"/>
  <c r="Q201" i="3"/>
  <c r="Q202" i="3"/>
  <c r="Q204" i="3"/>
  <c r="Q205" i="3"/>
  <c r="Q203" i="3"/>
  <c r="Q199" i="3"/>
  <c r="R200" i="3"/>
  <c r="R201" i="3"/>
  <c r="R202" i="3"/>
  <c r="R204" i="3"/>
  <c r="R205" i="3"/>
  <c r="R203" i="3"/>
  <c r="R206" i="3"/>
  <c r="R199" i="3"/>
  <c r="R198" i="3"/>
  <c r="S198" i="3"/>
  <c r="S199" i="3"/>
  <c r="S200" i="3"/>
  <c r="S201" i="3"/>
  <c r="S202" i="3"/>
  <c r="S204" i="3"/>
  <c r="S205" i="3"/>
  <c r="S203" i="3"/>
  <c r="S206" i="3"/>
  <c r="S207" i="3"/>
  <c r="R183" i="3" l="1"/>
  <c r="R178" i="3"/>
  <c r="R174" i="3"/>
  <c r="R109" i="3"/>
  <c r="R115" i="3"/>
  <c r="R127" i="3"/>
  <c r="R150" i="3"/>
  <c r="C38" i="3" l="1"/>
  <c r="R104" i="3" l="1"/>
  <c r="R105" i="3"/>
  <c r="S105" i="3"/>
  <c r="R106" i="3"/>
  <c r="S106" i="3"/>
  <c r="R107" i="3"/>
  <c r="S107" i="3"/>
  <c r="R108" i="3"/>
  <c r="S108" i="3"/>
  <c r="S109" i="3"/>
  <c r="R110" i="3"/>
  <c r="S110" i="3"/>
  <c r="R111" i="3"/>
  <c r="S111" i="3"/>
  <c r="R112" i="3"/>
  <c r="S112" i="3"/>
  <c r="R113" i="3"/>
  <c r="S113" i="3"/>
  <c r="R114" i="3"/>
  <c r="S114" i="3"/>
  <c r="S115" i="3"/>
  <c r="R116" i="3"/>
  <c r="S116" i="3"/>
  <c r="R117" i="3"/>
  <c r="S117" i="3"/>
  <c r="R118" i="3"/>
  <c r="S118" i="3"/>
  <c r="R119" i="3"/>
  <c r="S119" i="3"/>
  <c r="R120" i="3"/>
  <c r="S120" i="3"/>
  <c r="R121" i="3"/>
  <c r="S121" i="3"/>
  <c r="R122" i="3"/>
  <c r="S122" i="3"/>
  <c r="R123" i="3"/>
  <c r="S123" i="3"/>
  <c r="R124" i="3"/>
  <c r="S124" i="3"/>
  <c r="S127" i="3"/>
  <c r="R128" i="3"/>
  <c r="S128" i="3"/>
  <c r="R129" i="3"/>
  <c r="S129" i="3"/>
  <c r="R130" i="3"/>
  <c r="S130" i="3"/>
  <c r="R131" i="3"/>
  <c r="S131" i="3"/>
  <c r="R132" i="3"/>
  <c r="S132" i="3"/>
  <c r="R133" i="3"/>
  <c r="S133" i="3"/>
  <c r="R134" i="3"/>
  <c r="S134" i="3"/>
  <c r="R135" i="3"/>
  <c r="S135" i="3"/>
  <c r="R136" i="3"/>
  <c r="S136" i="3"/>
  <c r="R137" i="3"/>
  <c r="S137" i="3"/>
  <c r="R138" i="3"/>
  <c r="S138" i="3"/>
  <c r="R139" i="3"/>
  <c r="S139" i="3"/>
  <c r="R140" i="3"/>
  <c r="S140" i="3"/>
  <c r="R141" i="3"/>
  <c r="S141" i="3"/>
  <c r="R142" i="3"/>
  <c r="S142" i="3"/>
  <c r="R143" i="3"/>
  <c r="S143" i="3"/>
  <c r="R144" i="3"/>
  <c r="S144" i="3"/>
  <c r="R145" i="3"/>
  <c r="S145" i="3"/>
  <c r="R146" i="3"/>
  <c r="S146" i="3"/>
  <c r="R147" i="3"/>
  <c r="S147" i="3"/>
  <c r="R148" i="3"/>
  <c r="S148" i="3"/>
  <c r="R149" i="3"/>
  <c r="S149" i="3"/>
  <c r="S150" i="3"/>
  <c r="R151" i="3"/>
  <c r="S151" i="3"/>
  <c r="R152" i="3"/>
  <c r="S152" i="3"/>
  <c r="R153" i="3"/>
  <c r="S153" i="3"/>
  <c r="R154" i="3"/>
  <c r="S154" i="3"/>
  <c r="R155" i="3"/>
  <c r="S155" i="3"/>
  <c r="R156" i="3"/>
  <c r="S156" i="3"/>
  <c r="R157" i="3"/>
  <c r="S157" i="3"/>
  <c r="R158" i="3"/>
  <c r="S158" i="3"/>
  <c r="R159" i="3"/>
  <c r="S159" i="3"/>
  <c r="R160" i="3"/>
  <c r="S160" i="3"/>
  <c r="R161" i="3"/>
  <c r="S161" i="3"/>
  <c r="R162" i="3"/>
  <c r="S162" i="3"/>
  <c r="R163" i="3"/>
  <c r="S163" i="3"/>
  <c r="R164" i="3"/>
  <c r="S164" i="3"/>
  <c r="R165" i="3"/>
  <c r="S165" i="3"/>
  <c r="R166" i="3"/>
  <c r="S166" i="3"/>
  <c r="R167" i="3"/>
  <c r="S167" i="3"/>
  <c r="R168" i="3"/>
  <c r="S168" i="3"/>
  <c r="R169" i="3"/>
  <c r="S169" i="3"/>
  <c r="R170" i="3"/>
  <c r="S170" i="3"/>
  <c r="R171" i="3"/>
  <c r="S171" i="3"/>
  <c r="R173" i="3"/>
  <c r="S173" i="3"/>
  <c r="S174" i="3"/>
  <c r="R175" i="3"/>
  <c r="S175" i="3"/>
  <c r="R176" i="3"/>
  <c r="S176" i="3"/>
  <c r="R177" i="3"/>
  <c r="S177" i="3"/>
  <c r="S178" i="3"/>
  <c r="R179" i="3"/>
  <c r="S179" i="3"/>
  <c r="R180" i="3"/>
  <c r="S180" i="3"/>
  <c r="R181" i="3"/>
  <c r="S181" i="3"/>
  <c r="S183" i="3"/>
  <c r="R184" i="3"/>
  <c r="S184" i="3"/>
  <c r="R185" i="3"/>
  <c r="S185" i="3"/>
  <c r="R186" i="3"/>
  <c r="S186" i="3"/>
  <c r="D188" i="3" l="1"/>
  <c r="Q6" i="3" l="1"/>
  <c r="Q8" i="3"/>
  <c r="Q9" i="3"/>
  <c r="R9" i="3"/>
  <c r="Q10" i="3"/>
  <c r="R10" i="3"/>
  <c r="Q11" i="3"/>
  <c r="C28" i="3"/>
  <c r="C29" i="3"/>
  <c r="B30" i="3"/>
  <c r="C26" i="3" s="1"/>
  <c r="K34" i="3"/>
  <c r="Q68" i="3"/>
  <c r="Q69" i="3"/>
  <c r="Q70" i="3"/>
  <c r="Q87" i="3"/>
  <c r="Q88" i="3"/>
  <c r="Q89" i="3"/>
  <c r="D192" i="3"/>
  <c r="B65" i="3" l="1"/>
  <c r="J6" i="3"/>
  <c r="B23" i="3"/>
  <c r="C35" i="3"/>
  <c r="C27" i="3"/>
  <c r="B33" i="3"/>
  <c r="C32" i="3" l="1"/>
  <c r="C37" i="3"/>
  <c r="C30" i="3"/>
  <c r="C31" i="3"/>
  <c r="C33" i="3" l="1"/>
</calcChain>
</file>

<file path=xl/sharedStrings.xml><?xml version="1.0" encoding="utf-8"?>
<sst xmlns="http://schemas.openxmlformats.org/spreadsheetml/2006/main" count="303" uniqueCount="264">
  <si>
    <t>Gross SF</t>
  </si>
  <si>
    <t>%</t>
  </si>
  <si>
    <t>Residential: New Construction SF</t>
  </si>
  <si>
    <t>Residential: Rehabilitation of Existing Housing SF</t>
  </si>
  <si>
    <t>Residential: Total SF</t>
  </si>
  <si>
    <t>Commercial Space SF</t>
  </si>
  <si>
    <t>Resident Service Space SF</t>
  </si>
  <si>
    <t>Total SF</t>
  </si>
  <si>
    <t>Instructions for use</t>
  </si>
  <si>
    <t>Tabs</t>
  </si>
  <si>
    <t>Data Validation and Entry:</t>
  </si>
  <si>
    <t>Text box narrative</t>
  </si>
  <si>
    <t>Error Messages</t>
  </si>
  <si>
    <t>The Architectural Certification consists of the following worksheet(s):</t>
  </si>
  <si>
    <t>Completion and Submission</t>
  </si>
  <si>
    <t>The information provided through the Architectural Certification will be used to populate other areas of the Project Application and must be complete.</t>
  </si>
  <si>
    <t>Definitions</t>
  </si>
  <si>
    <t># of bldgs</t>
  </si>
  <si>
    <t># of stories</t>
  </si>
  <si>
    <t># of elevators</t>
  </si>
  <si>
    <t>Single family detached</t>
  </si>
  <si>
    <t>Single family attached (townhouse)</t>
  </si>
  <si>
    <t>2-4 unit</t>
  </si>
  <si>
    <t>5+ unit</t>
  </si>
  <si>
    <t>Other</t>
  </si>
  <si>
    <t>Total</t>
  </si>
  <si>
    <t>Construction Information</t>
  </si>
  <si>
    <t>Numerical data entry required</t>
  </si>
  <si>
    <t>Multiple inputs are required in order to complete the Architectural Certification.  Cells within the Architectural Certification are color coded as follows:</t>
  </si>
  <si>
    <t>X</t>
  </si>
  <si>
    <t>Project name:</t>
  </si>
  <si>
    <t>Address:</t>
  </si>
  <si>
    <t>Telephone:</t>
  </si>
  <si>
    <t>Firm Name:</t>
  </si>
  <si>
    <t>Characters remaining:</t>
  </si>
  <si>
    <t>Many cells are protected and cannot be changed.  Any changes to the protected content of the Architectural Certification will void the Architectural Certification.</t>
  </si>
  <si>
    <t>Multiple cells have required inputs that if not completed or exceeded will generate an error message in red text.</t>
  </si>
  <si>
    <t>Protected Content</t>
  </si>
  <si>
    <t>Total Project Units</t>
  </si>
  <si>
    <r>
      <rPr>
        <b/>
        <u/>
        <sz val="11"/>
        <rFont val="Arial Narrow"/>
        <family val="2"/>
      </rPr>
      <t>Residential Construction Costs</t>
    </r>
    <r>
      <rPr>
        <b/>
        <sz val="11"/>
        <rFont val="Arial Narrow"/>
        <family val="2"/>
      </rPr>
      <t>:</t>
    </r>
    <r>
      <rPr>
        <sz val="11"/>
        <rFont val="Arial Narrow"/>
        <family val="2"/>
      </rPr>
      <t xml:space="preserve"> Include all costs attributable to the construction of the residential units including hallways, elevator spaces, lobbies, managers office, common areas, building amenities, community space, garages, carports, porches, etc.</t>
    </r>
  </si>
  <si>
    <r>
      <rPr>
        <b/>
        <u/>
        <sz val="11"/>
        <rFont val="Arial Narrow"/>
        <family val="2"/>
      </rPr>
      <t>Services Area Construction Costs</t>
    </r>
    <r>
      <rPr>
        <b/>
        <sz val="11"/>
        <rFont val="Arial Narrow"/>
        <family val="2"/>
      </rPr>
      <t>:</t>
    </r>
    <r>
      <rPr>
        <sz val="11"/>
        <rFont val="Arial Narrow"/>
        <family val="2"/>
      </rPr>
      <t xml:space="preserve"> Include all costs attributable to areas for the provision of resident tenant services.</t>
    </r>
  </si>
  <si>
    <r>
      <rPr>
        <b/>
        <u/>
        <sz val="11"/>
        <rFont val="Arial Narrow"/>
        <family val="2"/>
      </rPr>
      <t>Off-Site Improvements</t>
    </r>
    <r>
      <rPr>
        <b/>
        <sz val="11"/>
        <rFont val="Arial Narrow"/>
        <family val="2"/>
      </rPr>
      <t>:</t>
    </r>
    <r>
      <rPr>
        <sz val="11"/>
        <rFont val="Arial Narrow"/>
        <family val="2"/>
      </rPr>
      <t xml:space="preserve"> Include all project costs attributable to improvements made in areas outside the project boundaries such as installation of public utilities, roads, landscaping, curbs, storm sewers, light standards, etc.</t>
    </r>
  </si>
  <si>
    <t>Interior improvements:</t>
  </si>
  <si>
    <t>Site improvements:</t>
  </si>
  <si>
    <t>Off-site improvements:</t>
  </si>
  <si>
    <t>Demolition of existing structures (to create vacant land):</t>
  </si>
  <si>
    <r>
      <rPr>
        <b/>
        <sz val="11"/>
        <rFont val="Arial Narrow"/>
        <family val="2"/>
      </rPr>
      <t>Off-Site Improvements:</t>
    </r>
    <r>
      <rPr>
        <sz val="11"/>
        <rFont val="Arial Narrow"/>
        <family val="2"/>
      </rPr>
      <t xml:space="preserve"> Include all square footage attributable to improvements made in areas outside the project boundaries such as installation of public utilities, roads, landscaping, curbs, storm sewers, light standards, etc.</t>
    </r>
  </si>
  <si>
    <t>Accessibility Information</t>
  </si>
  <si>
    <t>Construction type (i.e. wood frame, masonry, modular, etc.):</t>
  </si>
  <si>
    <r>
      <rPr>
        <b/>
        <u/>
        <sz val="11"/>
        <rFont val="Arial Narrow"/>
        <family val="2"/>
      </rPr>
      <t>Commercial Construction Costs</t>
    </r>
    <r>
      <rPr>
        <b/>
        <sz val="11"/>
        <rFont val="Arial Narrow"/>
        <family val="2"/>
      </rPr>
      <t>:</t>
    </r>
    <r>
      <rPr>
        <sz val="11"/>
        <rFont val="Arial Narrow"/>
        <family val="2"/>
      </rPr>
      <t xml:space="preserve"> Include all costs attributable to the construction of leasable commercial space in the project.</t>
    </r>
  </si>
  <si>
    <t>Universal Design</t>
  </si>
  <si>
    <t>Federal Fair Housing Act (Select which applies if applicable)</t>
  </si>
  <si>
    <t>100% adaptable units</t>
  </si>
  <si>
    <t>Section 1: Exterior Features</t>
  </si>
  <si>
    <t>Nonslip surfaces on walk and driveways with ice and snow melt systems.</t>
  </si>
  <si>
    <t>Section 2: Exterior Doors, Openings, and Entry Features</t>
  </si>
  <si>
    <t>Accessible sliding glass door and threshold height</t>
  </si>
  <si>
    <t>Section 3: General Interior Features</t>
  </si>
  <si>
    <t>Section 4: Kitchen Features</t>
  </si>
  <si>
    <t>Accessible appliances (doors, controls, etc.) in units and common areas:</t>
  </si>
  <si>
    <t>4.3a</t>
  </si>
  <si>
    <t>Stove</t>
  </si>
  <si>
    <t>4.3b</t>
  </si>
  <si>
    <t>Refrigerator</t>
  </si>
  <si>
    <t>4.3c</t>
  </si>
  <si>
    <t>Dishwasher</t>
  </si>
  <si>
    <t>4.3d</t>
  </si>
  <si>
    <t>4.3e</t>
  </si>
  <si>
    <t>Accessible switch for garbage disposal</t>
  </si>
  <si>
    <t>Accessible countertops - unit and common kitchens and other work areas:</t>
  </si>
  <si>
    <t>4.4a</t>
  </si>
  <si>
    <t>4.4b</t>
  </si>
  <si>
    <t>4.4c</t>
  </si>
  <si>
    <t>Cabinets in units and common areas:</t>
  </si>
  <si>
    <t>4.5a</t>
  </si>
  <si>
    <t>4.5b</t>
  </si>
  <si>
    <t>4.6a</t>
  </si>
  <si>
    <t>4.6b</t>
  </si>
  <si>
    <t>Accessible sink depth</t>
  </si>
  <si>
    <t>4.7a</t>
  </si>
  <si>
    <t>4.7b</t>
  </si>
  <si>
    <t>4.7c</t>
  </si>
  <si>
    <t>Maneuvering Space (For bathrooms and powder room)</t>
  </si>
  <si>
    <t>5.2a</t>
  </si>
  <si>
    <t>5.2b</t>
  </si>
  <si>
    <t>Clear space for toilet: 56” x 60” or 66" x 60" with adjacent lavatory clear use area</t>
  </si>
  <si>
    <t>Clear space for tub/shower - 30" wide x length of tub or shower, or 12" beyond head end fixed seat</t>
  </si>
  <si>
    <t>5.3a</t>
  </si>
  <si>
    <t>5.3b</t>
  </si>
  <si>
    <t>5.3c</t>
  </si>
  <si>
    <t>5.3d</t>
  </si>
  <si>
    <t>5.3e</t>
  </si>
  <si>
    <t>Offset controls for exterior use</t>
  </si>
  <si>
    <t>5.4a</t>
  </si>
  <si>
    <t>5.4b</t>
  </si>
  <si>
    <t>5.4c</t>
  </si>
  <si>
    <t>Dining room on accessible route of travel</t>
  </si>
  <si>
    <t>Living room on accessible route of travel</t>
  </si>
  <si>
    <t>Section 7: Bedroom Features</t>
  </si>
  <si>
    <t>Two or more bedrooms on accessible route of travel</t>
  </si>
  <si>
    <t>Section 8: Laundry Area Features (for public laundry rooms outside of units ONLY)</t>
  </si>
  <si>
    <t>Indicate the number of units that will be incorporated into the project.</t>
  </si>
  <si>
    <t>Comments or notes on Universal Design portion of this certification:</t>
  </si>
  <si>
    <t>I_Architectural Certification</t>
  </si>
  <si>
    <t>Applicable Accessibility codes associated with this project (check all that apply):</t>
  </si>
  <si>
    <r>
      <rPr>
        <b/>
        <sz val="11"/>
        <rFont val="Arial Narrow"/>
        <family val="2"/>
      </rPr>
      <t>Architect of Record:</t>
    </r>
    <r>
      <rPr>
        <sz val="11"/>
        <rFont val="Arial Narrow"/>
        <family val="2"/>
      </rPr>
      <t xml:space="preserve"> Shall mean the architect licensed by the State of Illinois who has the contract responsibility for the Project, who designs and prepares the construction documents from which the building is constructed, and who signs the required documents.</t>
    </r>
  </si>
  <si>
    <t>LIHTC Residential Unit Area SF</t>
  </si>
  <si>
    <t>Total Residential Unit Area SF</t>
  </si>
  <si>
    <r>
      <rPr>
        <u/>
        <sz val="12"/>
        <rFont val="Arial Narrow"/>
        <family val="2"/>
      </rPr>
      <t>Commercial Space SF</t>
    </r>
    <r>
      <rPr>
        <b/>
        <sz val="12"/>
        <rFont val="Arial Narrow"/>
        <family val="2"/>
      </rPr>
      <t>:</t>
    </r>
    <r>
      <rPr>
        <sz val="12"/>
        <rFont val="Arial Narrow"/>
        <family val="2"/>
      </rPr>
      <t xml:space="preserve"> Includes all gross leaseable commercial space in the project including the provision of non-resident services.</t>
    </r>
  </si>
  <si>
    <t xml:space="preserve">Every project is expected to incorporate Universal Design principles. In order to meet Mandatory requirements, the Architect must identify all code required items and provide at least 5 non-code required items in 100% of project units.  Any application seeking an exception to this requirement must provide a detailed narrative discussing why this threshold cannot be achieved. The Authority will review the submitted narrative and approve or deny it at its sole discretion. 
For projects seeking Tax Credits through the competitive process, scoring points will be awarded based on selected elements to be provided in excess of code requirements.  Projects are eligible for either 5 points for providing 5 additional items above Mandatory requirements in 50% of the units; OR 7 points for 5 additional items above Mandatory requirements in 100% of the units.  If an identified code required item is only required for your designated accessible units, and you intend to provide it in either 50% or 100% of the units, then both selection boxes under 'Code Required' and Above Code' may be checked.  Any item identified as 'Above Code' is expected to be provided in either 50% or 100% of the units, as selected. </t>
  </si>
  <si>
    <t>Section 5: Toilet Room/ Bathroom/ Powder Room Features in common areas and within units (see section 4.6 for sinks)</t>
  </si>
  <si>
    <t>Standard height toilet with grab bars installed (wall mounted at new construction, flip down at rehab only)</t>
  </si>
  <si>
    <t>Accessible height toilet with grab bars installed (wall mounted at new construction, flip down at rehab only)</t>
  </si>
  <si>
    <t>5.2c</t>
  </si>
  <si>
    <t>Hand-held adjustable shower spray unit(s) with min. 60" hose</t>
  </si>
  <si>
    <t>Residential: Rehabilitation / Conversion into residential buildings SF</t>
  </si>
  <si>
    <t>Accessible medicine cabinet</t>
  </si>
  <si>
    <t>Non-elderly only: Standard bathtub or shower with grab bars</t>
  </si>
  <si>
    <t>Handrail provided on one wall along all accessible routes of travel and on one side of all common rooms</t>
  </si>
  <si>
    <t>Rocker light switches and controls at accessible heights in common areas and units</t>
  </si>
  <si>
    <t>Adequate work/floor space in front of all appliances (30" x 48" min. parallel where allowed by code) in unit kitchens</t>
  </si>
  <si>
    <t>All portions repositionable</t>
  </si>
  <si>
    <t>Bathtub and shower (in unit only)</t>
  </si>
  <si>
    <t>Accessible roll-in shower with fold down seat</t>
  </si>
  <si>
    <t>Removable base cabinets under accessible sink with single-handle lever faucet</t>
  </si>
  <si>
    <t>Carpeting to comply with accessibility requirements</t>
  </si>
  <si>
    <t>Shower seat at all tubs without fold-down seats</t>
  </si>
  <si>
    <t>Lower towel rack(s) and hooks</t>
  </si>
  <si>
    <t>Anti-scald device for all showers (Rehab only)</t>
  </si>
  <si>
    <t>Accessible route of travel to dwelling unit entrance from public sidewalk or thoroughfare (Rehab only)</t>
  </si>
  <si>
    <t>Non-elevator buildings: No-step entry (1/2” or less threshold) at main entrance  (Rehab only)</t>
  </si>
  <si>
    <t>Accessible landscaping of at least one side yard and rear yard  (Rehab only)</t>
  </si>
  <si>
    <t>Non-elevator buildings: Accessible route from garage/parking to home’s primary entry (Rehab only)</t>
  </si>
  <si>
    <t>Standard bathtub or shower with grab bar reinforcement (Rehab only)</t>
  </si>
  <si>
    <t>Standard height toilet with grab bar reinforcement (Rehab only)</t>
  </si>
  <si>
    <t>At least one full bathroom on accessible route of travel (Rehab only)</t>
  </si>
  <si>
    <t>Section 6: Unit Living Space Features (Rehab only)</t>
  </si>
  <si>
    <t>Common area kitchen (if provided) and all unit kitchens provided on accessible route of travel (Rehab only)</t>
  </si>
  <si>
    <t>Minimum 32” clear primary entry doorway at vestibule and unit entry (Rehab Only)</t>
  </si>
  <si>
    <t>Minimum 32” clear secondary entry doorway. Secondary entry accessible internal/external strike and hinge clearances, hardware and thresholds (alternative entrance - i.e. at a staircase or back door)</t>
  </si>
  <si>
    <t>Sinks in all common area and unit kitchens:</t>
  </si>
  <si>
    <t>High contrasting colors in common areas and units:</t>
  </si>
  <si>
    <t>Toilet (For common area toilet rooms and unit bathrooms and powder room):</t>
  </si>
  <si>
    <t>Accessories (For unit bathrooms and powder rooms)</t>
  </si>
  <si>
    <t xml:space="preserve">Single-handle lever fixtures </t>
  </si>
  <si>
    <t>Provide adjustable (36”-60”) rods/shelves within closets in common areas and units</t>
  </si>
  <si>
    <t>Base cabinet pull-out and Lazy Susan shelves</t>
  </si>
  <si>
    <r>
      <t>Strike edge clearances, and accessible thresholds for all doorways in all commo</t>
    </r>
    <r>
      <rPr>
        <sz val="12"/>
        <rFont val="Arial Narrow"/>
        <family val="2"/>
      </rPr>
      <t>n areas and</t>
    </r>
    <r>
      <rPr>
        <sz val="12"/>
        <color theme="1"/>
        <rFont val="Arial Narrow"/>
        <family val="2"/>
      </rPr>
      <t xml:space="preserve"> unit entries (Rehab Only)</t>
    </r>
  </si>
  <si>
    <t>T' turn space or 60” diameter turning area</t>
  </si>
  <si>
    <t>Lever style door hardware on all interior doors within common areas and units</t>
  </si>
  <si>
    <t>Undercabinet lighting under all wall cabinets</t>
  </si>
  <si>
    <t>5.5a</t>
  </si>
  <si>
    <t>5.5b</t>
  </si>
  <si>
    <t>5.5c</t>
  </si>
  <si>
    <t>5.5d</t>
  </si>
  <si>
    <t>5.5e</t>
  </si>
  <si>
    <t>All rooms on accessible route of travel</t>
  </si>
  <si>
    <t>Accessible cabinets. Minimum 2 CF per Accessible unit within reach range.</t>
  </si>
  <si>
    <t>Electric devices, HVAC controls and alarm controls at accessible heights in common areas and units</t>
  </si>
  <si>
    <t>Visual smoke/fire/carbon monoxide alarm within all occupiable rooms of the unit</t>
  </si>
  <si>
    <t>Primary unit entry door with dual viewers, mounted per accessible guidelines</t>
  </si>
  <si>
    <t>At least two percent (2.0%) of the total units in the Project are designed for persons with sensory impairments (not less than one unit), as defined in ICC/ANSI A117.1 2009 or later version adopted by AHJ - Sensory Impaired Units</t>
  </si>
  <si>
    <t>Date:</t>
  </si>
  <si>
    <t>Architect's Name:</t>
  </si>
  <si>
    <t>Architect's Signature:</t>
  </si>
  <si>
    <t>Residential: Rehab of Abandoned and Foreclosed Single-Family SF</t>
  </si>
  <si>
    <t>Drop down menu selections</t>
  </si>
  <si>
    <t>30” wide workspace with clear space below countertop</t>
  </si>
  <si>
    <t xml:space="preserve">
</t>
  </si>
  <si>
    <t>Accessible sink with a minimum adjacent 30" x min 60" side-approach workspace</t>
  </si>
  <si>
    <t>All washers and dryers to be front loading at an accessible height</t>
  </si>
  <si>
    <t>Hearing and visual alarms with manual shut-off</t>
  </si>
  <si>
    <t>Back-lighted bell actuator and audio/ visual bell, hardwired in all bath and occupiable rooms of the unit</t>
  </si>
  <si>
    <t>For IHDA Plan Review submittal package, identify Plan Sheet or Spec location where item is addressed</t>
  </si>
  <si>
    <t>For lHDA Plan Review submittal, add location(s) within contract documents where these features are specified and detailed. Owner provided items shall also be fully detailed and documented to assure proper coordination amongst the associated trades. RECERTIFY the selections below.</t>
  </si>
  <si>
    <t xml:space="preserve"> Residential units are 15% larger than the minimum requirement</t>
  </si>
  <si>
    <t>Illinois Design Firm Registration #:</t>
  </si>
  <si>
    <t>Architect's Illinois License #:</t>
  </si>
  <si>
    <t>Exterior Envelope improvements:</t>
  </si>
  <si>
    <t>Comments or notes on Amenities portion of this certification:</t>
  </si>
  <si>
    <t>Select a minimum of 5 non-code items. Any existing Amenities shall be in like-new condition to considered.</t>
  </si>
  <si>
    <t>Design Standards</t>
  </si>
  <si>
    <t xml:space="preserve">  Select statement that best describes your project:</t>
  </si>
  <si>
    <t>Contrasting floor color indicator at all fixture locations. Continuous borders are not applicable.</t>
  </si>
  <si>
    <t xml:space="preserve">5.5f </t>
  </si>
  <si>
    <t xml:space="preserve">5.3 f </t>
  </si>
  <si>
    <t>30” wide workspace with an adjustable counter between 28”-34” high</t>
  </si>
  <si>
    <t>Edge border of countertops to be high-contrast against base cabinet's color- Submit finish board for verification</t>
  </si>
  <si>
    <t>Flooring in front of appliances shall be high-contrast against appliances. Submit photos of the actual product finishes for verification</t>
  </si>
  <si>
    <t>Flooring on route of travel shall transition to a high-contrasting color for each room. Submit photos of the actual product finishes for verification</t>
  </si>
  <si>
    <t>Microwave provided on shelf in base cabinets not reducing a 30" wide worksurface</t>
  </si>
  <si>
    <t>Comments or notes on Design Standards &amp; Accessibility portion of this certification:</t>
  </si>
  <si>
    <t>Illinois Environmental Barriers Act (Illinois Accessibility Code) 2018: 20% Adaptable Units</t>
  </si>
  <si>
    <t>2010 American with Disabilities Act: Public and Common Spaces</t>
  </si>
  <si>
    <t>Upon completion of the I_Architectural Certification tab, print and sign the Architectural Certification for submission in the Application. 
When submitting for IHDA Plan Review, RECERTIFY that all the data is still applicable to the project.</t>
  </si>
  <si>
    <t>The following terms and definitions are used on the I_Architectural Certification tab:</t>
  </si>
  <si>
    <r>
      <rPr>
        <u/>
        <sz val="12"/>
        <rFont val="Arial Narrow"/>
        <family val="2"/>
      </rPr>
      <t>Resident Service Space SF</t>
    </r>
    <r>
      <rPr>
        <sz val="12"/>
        <rFont val="Arial Narrow"/>
        <family val="2"/>
      </rPr>
      <t>: Includes all areas for the provision of resident tenant services.</t>
    </r>
  </si>
  <si>
    <r>
      <rPr>
        <u/>
        <sz val="12"/>
        <rFont val="Arial Narrow"/>
        <family val="2"/>
      </rPr>
      <t>Residential Total SF:</t>
    </r>
    <r>
      <rPr>
        <sz val="12"/>
        <rFont val="Arial Narrow"/>
        <family val="2"/>
      </rPr>
      <t xml:space="preserve"> Include all square footage attributable to the construction of the residential units including common spaces- hallways, elevator spaces, lobbies, managers office, common areas, building amenities, community space, garages, carports, porches, etc.</t>
    </r>
    <r>
      <rPr>
        <b/>
        <i/>
        <sz val="12"/>
        <rFont val="Arial Narrow"/>
        <family val="2"/>
      </rPr>
      <t xml:space="preserve"> </t>
    </r>
    <r>
      <rPr>
        <i/>
        <sz val="12"/>
        <rFont val="Arial Narrow"/>
        <family val="2"/>
      </rPr>
      <t>Do not include space for the provision of resident services within Residential SF.</t>
    </r>
    <r>
      <rPr>
        <sz val="12"/>
        <rFont val="Arial Narrow"/>
        <family val="2"/>
      </rPr>
      <t xml:space="preserve"> </t>
    </r>
  </si>
  <si>
    <r>
      <rPr>
        <u/>
        <sz val="12"/>
        <rFont val="Arial Narrow"/>
        <family val="2"/>
      </rPr>
      <t>Total Residential Unit Area SF:</t>
    </r>
    <r>
      <rPr>
        <sz val="12"/>
        <rFont val="Arial Narrow"/>
        <family val="2"/>
      </rPr>
      <t xml:space="preserve"> </t>
    </r>
    <r>
      <rPr>
        <i/>
        <sz val="12"/>
        <rFont val="Arial Narrow"/>
        <family val="2"/>
      </rPr>
      <t>Residential Unit Area: Include area of all residential units, including market rate units Do not include Core spaces nor Common Area spaces- stairs, corridors, commercial or public areas, etc. Only include the area designated within the units. For Rehab, measure from center of demising and common areas to inside face of exterior wall. For new construction, measure to outside face of exterior wall.</t>
    </r>
  </si>
  <si>
    <r>
      <rPr>
        <u/>
        <sz val="12"/>
        <rFont val="Arial Narrow"/>
        <family val="2"/>
      </rPr>
      <t>LIHTC Residential Unit Area SF:</t>
    </r>
    <r>
      <rPr>
        <sz val="12"/>
        <rFont val="Arial Narrow"/>
        <family val="2"/>
      </rPr>
      <t xml:space="preserve"> Include area of only the LIHTC residential units. Do not include stairs, corridors, commercial or public areas, etc. Only include the area designated within the LIHTC units.</t>
    </r>
  </si>
  <si>
    <r>
      <rPr>
        <b/>
        <sz val="11"/>
        <rFont val="Arial Narrow"/>
        <family val="2"/>
      </rPr>
      <t xml:space="preserve">Residential Unit Area: </t>
    </r>
    <r>
      <rPr>
        <sz val="11"/>
        <rFont val="Arial Narrow"/>
        <family val="2"/>
      </rPr>
      <t>Include area of residential units. Refer to Instructions tab for complete instructions on calculating values.</t>
    </r>
  </si>
  <si>
    <r>
      <rPr>
        <b/>
        <sz val="11"/>
        <rFont val="Arial Narrow"/>
        <family val="2"/>
      </rPr>
      <t>Commercial Space:</t>
    </r>
    <r>
      <rPr>
        <sz val="11"/>
        <rFont val="Arial Narrow"/>
        <family val="2"/>
      </rPr>
      <t xml:space="preserve"> Include all square footage attributable to the construction of leasable commercial space in the project. Refer to Instructions tab for complete instructions on calculating values.</t>
    </r>
  </si>
  <si>
    <r>
      <rPr>
        <b/>
        <sz val="11"/>
        <rFont val="Arial Narrow"/>
        <family val="2"/>
      </rPr>
      <t>Total Residential Area:</t>
    </r>
    <r>
      <rPr>
        <sz val="11"/>
        <rFont val="Arial Narrow"/>
        <family val="2"/>
      </rPr>
      <t xml:space="preserve"> Include all square footage attributable to the construction of the residential units including common spaces. Refer to Instructions tab for complete instructions on calculating values.</t>
    </r>
  </si>
  <si>
    <r>
      <rPr>
        <b/>
        <sz val="11"/>
        <rFont val="Arial Narrow"/>
        <family val="2"/>
      </rPr>
      <t>Resident Services Space SF:</t>
    </r>
    <r>
      <rPr>
        <sz val="11"/>
        <rFont val="Arial Narrow"/>
        <family val="2"/>
      </rPr>
      <t xml:space="preserve"> Include all square footage attributable to areas for the provision of resident tenant services. Refer to Instructions tab for complete instructions on calculating values.</t>
    </r>
  </si>
  <si>
    <t>Development Amenities</t>
  </si>
  <si>
    <r>
      <rPr>
        <b/>
        <u/>
        <sz val="12"/>
        <rFont val="Arial Narrow"/>
        <family val="2"/>
      </rPr>
      <t>Only at time of Plan Review Submittal, recertify</t>
    </r>
    <r>
      <rPr>
        <b/>
        <sz val="12"/>
        <rFont val="Arial Narrow"/>
        <family val="2"/>
      </rPr>
      <t xml:space="preserve"> </t>
    </r>
    <r>
      <rPr>
        <sz val="12"/>
        <rFont val="Arial Narrow"/>
        <family val="2"/>
      </rPr>
      <t>IHDA Design and Construction Standards, Universal Design selections and Amenity features are incorporated into the plans and specifications, as noted above.</t>
    </r>
  </si>
  <si>
    <t>At least ten percent (10.0%) of the total units in the Project are designed for persons with mobility impairments, as defined in ICC/ANSI A117.1 2009 or later version adopted by AHJ - Type 'A' Units and a minimum of ten percent (10%) Type "B" / Adaptable Units.</t>
  </si>
  <si>
    <t xml:space="preserve">  Age of building(s) to rehabilitated. (Range of age if multiple bldgs)</t>
  </si>
  <si>
    <t>Recertification at Plan Review Submittal: Architect's Signature:</t>
  </si>
  <si>
    <t>1st floor adaptable only. For buildings without elevators, provide narrative below describing condition for utilizing this option.</t>
  </si>
  <si>
    <t>10% of units to be Type 'A' Units, Accessible units, per ICC ANSI A117.1 2009 or later version adopted by AHJ</t>
  </si>
  <si>
    <t xml:space="preserve">20% of units to be Type 'B' Units, Adaptable units, per the Illinois Accessibility Code / ICC ANSI A117.1 2009 or later version adopted by AHJ </t>
  </si>
  <si>
    <t xml:space="preserve">2% if units to be Sensory Impaired Units, Hearing Vision Impaired units, per ICC ANSI A117.1 2009 or later version adopted by AHJ </t>
  </si>
  <si>
    <t>The Project will comply with the Authority's Design, Construction &amp; Regulatory Compliance Requirements including:</t>
  </si>
  <si>
    <t>Section 504 / UFAS: 5% of total units shall comply wih Section 504 of the Rehabilitation Act of 1973 and Uniform Federal Accessibility Standards for recipients of federal  funds</t>
  </si>
  <si>
    <t>ICC/ANSI A117.1- 2009 or later version as adopted by local jurisdiction. Version applied to Project =</t>
  </si>
  <si>
    <t>Weather-sheltered entry area at entry. Coverage shall not be higher than the first level and be a minimum of 48" wdie x 60" deep.</t>
  </si>
  <si>
    <r>
      <t xml:space="preserve">42” wide hallways and maneuvering clearances with 32” clear doorways within </t>
    </r>
    <r>
      <rPr>
        <sz val="12"/>
        <rFont val="Arial Narrow"/>
        <family val="2"/>
      </rPr>
      <t>common areas and units</t>
    </r>
    <r>
      <rPr>
        <sz val="12"/>
        <color theme="1"/>
        <rFont val="Arial Narrow"/>
        <family val="2"/>
      </rPr>
      <t>. Clearly denote on drawings.</t>
    </r>
  </si>
  <si>
    <t>Accessible handles/touch latches for all cabinet doors/drawers</t>
  </si>
  <si>
    <t>3.10</t>
  </si>
  <si>
    <t>3.11</t>
  </si>
  <si>
    <t>Anti-scald devices at all fixtures</t>
  </si>
  <si>
    <t>18” min length towel bar by tub or shower AND hooks or ring at vanity, mounted at IAC reach height.</t>
  </si>
  <si>
    <t xml:space="preserve">All closets have minimum 32” clear opening.  </t>
  </si>
  <si>
    <t>All minimum sustanability requirements as specified in the Design, Construction &amp; Regulatory Compliance Requirements; and</t>
  </si>
  <si>
    <t>All applicable Federal and State accessibility laws and / or as specified in the Design, Construction &amp; Regulatory Compliance Requirements; and</t>
  </si>
  <si>
    <t>Architectural Standards, Universal Design and Amenities Certification</t>
  </si>
  <si>
    <r>
      <t>Information provided through the</t>
    </r>
    <r>
      <rPr>
        <sz val="10"/>
        <rFont val="Arial Narrow"/>
        <family val="2"/>
      </rPr>
      <t xml:space="preserve"> Design, Construction &amp; Regulatory Compliance Requirements</t>
    </r>
    <r>
      <rPr>
        <sz val="10"/>
        <color theme="1"/>
        <rFont val="Arial Narrow"/>
        <family val="2"/>
      </rPr>
      <t xml:space="preserve">, Universal Design and Development Amenities Certification must be consistent with the information presented elsewhere within the Project Application.  Any discrepancies between the </t>
    </r>
    <r>
      <rPr>
        <sz val="10"/>
        <rFont val="Arial Narrow"/>
        <family val="2"/>
      </rPr>
      <t xml:space="preserve">Design, Construction &amp; Regulatory Compliance Requirements, Architectural Standards, </t>
    </r>
    <r>
      <rPr>
        <sz val="10"/>
        <color theme="1"/>
        <rFont val="Arial Narrow"/>
        <family val="2"/>
      </rPr>
      <t>Universal Design and Amenities Certification and the Project Application may result in a failure to meet mandatory Application requirements or preclude a Project from scoring.</t>
    </r>
  </si>
  <si>
    <t>All Project amenities as specified in the Design, Construction &amp; Regulatory Compliance Requirements, and an additional five (5) amenities as selected from the Amenities Certification below.</t>
  </si>
  <si>
    <r>
      <t>Every project is to incorporate Universal Design principles. In order to meet IHDA Mandatory requirement</t>
    </r>
    <r>
      <rPr>
        <sz val="12"/>
        <rFont val="Arial Narrow"/>
        <family val="2"/>
      </rPr>
      <t>s, the Architect m</t>
    </r>
    <r>
      <rPr>
        <sz val="12"/>
        <color theme="1"/>
        <rFont val="Arial Narrow"/>
        <family val="2"/>
      </rPr>
      <t xml:space="preserve">ust provide at least 20 (twenty) </t>
    </r>
    <r>
      <rPr>
        <b/>
        <sz val="12"/>
        <color theme="1"/>
        <rFont val="Arial Narrow"/>
        <family val="2"/>
      </rPr>
      <t>non-code</t>
    </r>
    <r>
      <rPr>
        <sz val="12"/>
        <color theme="1"/>
        <rFont val="Arial Narrow"/>
        <family val="2"/>
      </rPr>
      <t xml:space="preserve"> required items applied to 100% of project units.  Any application seeking an exception to this requirement must provide a detailed narrative discussing why 20 items from the selections cannot be physically achieved. The Authority will review the submitted narrative and approve or deny it at its sole discretion. Items identified shall be applied in and/or utilized by 100% of the units. 
</t>
    </r>
    <r>
      <rPr>
        <b/>
        <sz val="12"/>
        <color theme="1"/>
        <rFont val="Arial Narrow"/>
        <family val="2"/>
      </rPr>
      <t>Note: If a code required item only applies to designated accessible units, for example, but it's intended to be provided in 100% of the units, select the item and provide a narrative stating these circumstances.</t>
    </r>
    <r>
      <rPr>
        <sz val="12"/>
        <color theme="1"/>
        <rFont val="Arial Narrow"/>
        <family val="2"/>
      </rPr>
      <t xml:space="preserve">  </t>
    </r>
  </si>
  <si>
    <t xml:space="preserve">  Select a minimum of 20 non-code items to be applied to 100% of units.</t>
  </si>
  <si>
    <t>Meeting mandatory requirements above AND at least 20 additional Universal Design features indicated below, not required by code, applied to 100% of total project units. Selections can be applied to balance of units not equipped with code required Accessible features. (MANDATORY)</t>
  </si>
  <si>
    <t>Only meeting minimum code requirements, including IHDA Design Guidelines, plus fewer than 20 non-code items in 100% of units as indicated below.
Selections can be applied to balance of units not equipped with code required Accessible features. (WAIVER REQUEST REQUIRED)</t>
  </si>
  <si>
    <t>Health and Safety</t>
  </si>
  <si>
    <t>Community Spaces</t>
  </si>
  <si>
    <t>Sustainability</t>
  </si>
  <si>
    <t>Porch, patio, or balcony for each unit</t>
  </si>
  <si>
    <t xml:space="preserve"> Free internet access per unit</t>
  </si>
  <si>
    <t xml:space="preserve"> The Project meets HUD's definition of smoke free housing</t>
  </si>
  <si>
    <t xml:space="preserve"> Washer and dryer in every unit</t>
  </si>
  <si>
    <t>FIRST PRIORITY</t>
  </si>
  <si>
    <t>SECOND PRIORITY</t>
  </si>
  <si>
    <t xml:space="preserve"> Facility wide security camera system</t>
  </si>
  <si>
    <t xml:space="preserve"> Looped walking paths or connected sidewalks through the entire Project</t>
  </si>
  <si>
    <t xml:space="preserve"> Microwave oven in every unit</t>
  </si>
  <si>
    <t xml:space="preserve"> Computer room equipped with one (1) computer for every three (3) units</t>
  </si>
  <si>
    <t xml:space="preserve"> Exercise / fitness center with at least one (1) machine per five (5) units</t>
  </si>
  <si>
    <t xml:space="preserve"> Garden plots / designated community garden area with a combined minimum of 200 square feet</t>
  </si>
  <si>
    <t xml:space="preserve"> Secured bicycle parking (minimum of eight (8) slots per twenty-five (25) units)</t>
  </si>
  <si>
    <t xml:space="preserve"> An equipped sports court (e.g. volleyball, tennis, basketball, etc.)</t>
  </si>
  <si>
    <t xml:space="preserve"> At least one common room (e.g. community room, community kitchen, library, hair salon, billiards room, arts &amp; crafts room, game room, dining room, etc.)</t>
  </si>
  <si>
    <t xml:space="preserve"> Outdoor entertainment space such as an outdoor theater and gazebo with available seating</t>
  </si>
  <si>
    <t xml:space="preserve"> All appliances in the unit meet the Energy Star rating</t>
  </si>
  <si>
    <t xml:space="preserve"> Dedicated recycling area within in the project</t>
  </si>
  <si>
    <t xml:space="preserve"> Green Roof with available seating or other community activity area available on the roof</t>
  </si>
  <si>
    <t xml:space="preserve"> Upgraded landscaping, including one tree planted on-site for every ten units. 100% native and adaptive plantings / landscaping</t>
  </si>
  <si>
    <t xml:space="preserve"> On-site car sharing </t>
  </si>
  <si>
    <t xml:space="preserve"> Screen doors on all exterior units</t>
  </si>
  <si>
    <t xml:space="preserve"> Trash and / or recycling disposal chutes or other refuse collection system</t>
  </si>
  <si>
    <r>
      <t xml:space="preserve">Projects must meet all </t>
    </r>
    <r>
      <rPr>
        <b/>
        <sz val="12"/>
        <rFont val="Arial Narrow"/>
        <family val="2"/>
      </rPr>
      <t>Design, Construction &amp; Regulatory Compliance Requirements</t>
    </r>
    <r>
      <rPr>
        <b/>
        <sz val="12"/>
        <color rgb="FFFF0000"/>
        <rFont val="Arial Narrow"/>
        <family val="2"/>
      </rPr>
      <t>.</t>
    </r>
    <r>
      <rPr>
        <sz val="12"/>
        <color theme="1"/>
        <rFont val="Arial Narrow"/>
        <family val="2"/>
      </rPr>
      <t xml:space="preserve">  In addition, a minimum of five (5) additional amenities selected from the list below must be identified and incorporated in the Project. For the Permanent Supportive Housing Development Program, three (3) amenities must be first priority amenities.
The Authority encourages creativity and dual function design and, therefore, it is possible for a single amenity to qualify as more than one option in the following list. </t>
    </r>
    <r>
      <rPr>
        <b/>
        <sz val="12"/>
        <color theme="1"/>
        <rFont val="Arial Narrow"/>
        <family val="2"/>
      </rPr>
      <t>Amenity not serving 100% of the project units shall substitute another amenity for the balance of those units.</t>
    </r>
  </si>
  <si>
    <t>Revised 12/2024</t>
  </si>
  <si>
    <t>Illinois Housing Development Authority PSH Architectural Standards, Universal Design and Amenities Certification Form</t>
  </si>
  <si>
    <r>
      <t xml:space="preserve">The </t>
    </r>
    <r>
      <rPr>
        <b/>
        <i/>
        <sz val="12"/>
        <rFont val="Arial Narrow"/>
        <family val="2"/>
      </rPr>
      <t>current</t>
    </r>
    <r>
      <rPr>
        <sz val="12"/>
        <rFont val="Arial Narrow"/>
        <family val="2"/>
      </rPr>
      <t xml:space="preserve"> version of this Architectural Certification Form (the "Architectural Certification") is to be used when applying for the Illinois Housing Development Authority ("IHDA") Permanent Supportive Housing Development Program - Round XI and consists of a single Microsoft Excel file. </t>
    </r>
    <r>
      <rPr>
        <b/>
        <i/>
        <sz val="12"/>
        <rFont val="Arial Narrow"/>
        <family val="2"/>
      </rPr>
      <t xml:space="preserve">Only the current version will be accepted. </t>
    </r>
  </si>
  <si>
    <t>Please direct and questions or comments regarding the PSH Architectural Certification to multifamilyfin@ihda.org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</si>
</sst>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0.0%"/>
  </numFmts>
  <fonts count="42" x14ac:knownFonts="1">
    <font>
      <sz val="11"/>
      <color theme="1"/>
      <name val="Calibri"/>
      <family val="2"/>
      <scheme val="minor"/>
    </font>
    <font>
      <sz val="11"/>
      <color theme="1"/>
      <name val="Calibri"/>
      <family val="2"/>
      <scheme val="minor"/>
    </font>
    <font>
      <sz val="10"/>
      <name val="Arial Narrow"/>
      <family val="2"/>
    </font>
    <font>
      <b/>
      <i/>
      <sz val="10"/>
      <name val="Arial Narrow"/>
      <family val="2"/>
    </font>
    <font>
      <b/>
      <sz val="10"/>
      <name val="Arial Narrow"/>
      <family val="2"/>
    </font>
    <font>
      <b/>
      <sz val="14"/>
      <name val="Arial Narrow"/>
      <family val="2"/>
    </font>
    <font>
      <sz val="11"/>
      <color theme="1"/>
      <name val="Arial Narrow"/>
      <family val="2"/>
    </font>
    <font>
      <i/>
      <sz val="12"/>
      <name val="Arial Narrow"/>
      <family val="2"/>
    </font>
    <font>
      <b/>
      <i/>
      <sz val="12"/>
      <name val="Arial Narrow"/>
      <family val="2"/>
    </font>
    <font>
      <i/>
      <sz val="12"/>
      <color theme="1"/>
      <name val="Arial Narrow"/>
      <family val="2"/>
    </font>
    <font>
      <sz val="12"/>
      <name val="Arial Narrow"/>
      <family val="2"/>
    </font>
    <font>
      <b/>
      <sz val="12"/>
      <name val="Arial Narrow"/>
      <family val="2"/>
    </font>
    <font>
      <b/>
      <sz val="11"/>
      <color theme="1"/>
      <name val="Arial Narrow"/>
      <family val="2"/>
    </font>
    <font>
      <i/>
      <sz val="11"/>
      <color theme="1"/>
      <name val="Arial Narrow"/>
      <family val="2"/>
    </font>
    <font>
      <b/>
      <sz val="11"/>
      <name val="Arial Narrow"/>
      <family val="2"/>
    </font>
    <font>
      <sz val="11"/>
      <name val="Arial Narrow"/>
      <family val="2"/>
    </font>
    <font>
      <u/>
      <sz val="12"/>
      <name val="Arial Narrow"/>
      <family val="2"/>
    </font>
    <font>
      <sz val="12"/>
      <color theme="1"/>
      <name val="Arial Narrow"/>
      <family val="2"/>
    </font>
    <font>
      <sz val="10"/>
      <color theme="1"/>
      <name val="Arial Narrow"/>
      <family val="2"/>
    </font>
    <font>
      <b/>
      <u/>
      <sz val="11"/>
      <color theme="1"/>
      <name val="Arial Narrow"/>
      <family val="2"/>
    </font>
    <font>
      <b/>
      <sz val="11"/>
      <color rgb="FFFF0000"/>
      <name val="Arial Narrow"/>
      <family val="2"/>
    </font>
    <font>
      <sz val="10"/>
      <name val="Arial"/>
      <family val="2"/>
    </font>
    <font>
      <b/>
      <u/>
      <sz val="11"/>
      <name val="Arial Narrow"/>
      <family val="2"/>
    </font>
    <font>
      <b/>
      <sz val="12"/>
      <color theme="1"/>
      <name val="Arial Narrow"/>
      <family val="2"/>
    </font>
    <font>
      <b/>
      <sz val="12"/>
      <color rgb="FFFF0000"/>
      <name val="Arial Narrow"/>
      <family val="2"/>
    </font>
    <font>
      <b/>
      <u/>
      <sz val="12"/>
      <color theme="1"/>
      <name val="Arial Narrow"/>
      <family val="2"/>
    </font>
    <font>
      <b/>
      <sz val="12"/>
      <color theme="1"/>
      <name val="Calibri"/>
      <family val="2"/>
      <scheme val="minor"/>
    </font>
    <font>
      <sz val="12"/>
      <color theme="1"/>
      <name val="Calibri"/>
      <family val="2"/>
      <scheme val="minor"/>
    </font>
    <font>
      <b/>
      <sz val="16"/>
      <color theme="1"/>
      <name val="Arial Narrow"/>
      <family val="2"/>
    </font>
    <font>
      <b/>
      <sz val="18"/>
      <color theme="1"/>
      <name val="Arial Narrow"/>
      <family val="2"/>
    </font>
    <font>
      <b/>
      <sz val="10.5"/>
      <color theme="1"/>
      <name val="Arial Narrow"/>
      <family val="2"/>
    </font>
    <font>
      <sz val="12"/>
      <color rgb="FFFF0000"/>
      <name val="Arial Narrow"/>
      <family val="2"/>
    </font>
    <font>
      <strike/>
      <sz val="12"/>
      <color theme="1"/>
      <name val="Arial Narrow"/>
      <family val="2"/>
    </font>
    <font>
      <strike/>
      <sz val="12"/>
      <color rgb="FFFF0000"/>
      <name val="Arial Narrow"/>
      <family val="2"/>
    </font>
    <font>
      <strike/>
      <sz val="12"/>
      <name val="Arial Narrow"/>
      <family val="2"/>
    </font>
    <font>
      <sz val="13"/>
      <color theme="1"/>
      <name val="Arial Narrow"/>
      <family val="2"/>
    </font>
    <font>
      <b/>
      <u/>
      <sz val="12"/>
      <name val="Arial Narrow"/>
      <family val="2"/>
    </font>
    <font>
      <i/>
      <sz val="9.5"/>
      <color theme="1"/>
      <name val="Arial Narrow"/>
      <family val="2"/>
    </font>
    <font>
      <sz val="9.5"/>
      <color theme="1"/>
      <name val="Arial Narrow"/>
      <family val="2"/>
    </font>
    <font>
      <sz val="9.5"/>
      <name val="Arial Narrow"/>
      <family val="2"/>
    </font>
    <font>
      <sz val="11"/>
      <color rgb="FFFF0000"/>
      <name val="Arial Narrow"/>
      <family val="2"/>
    </font>
    <font>
      <sz val="8"/>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tint="-0.49998474074526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ck">
        <color indexed="64"/>
      </right>
      <top/>
      <bottom style="medium">
        <color indexed="64"/>
      </bottom>
      <diagonal/>
    </border>
    <border>
      <left style="thin">
        <color indexed="64"/>
      </left>
      <right style="thin">
        <color indexed="64"/>
      </right>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bottom style="thin">
        <color indexed="64"/>
      </bottom>
      <diagonal/>
    </border>
  </borders>
  <cellStyleXfs count="7">
    <xf numFmtId="0" fontId="0" fillId="0" borderId="0"/>
    <xf numFmtId="43" fontId="1" fillId="0" borderId="0" applyFont="0" applyFill="0" applyBorder="0" applyAlignment="0" applyProtection="0"/>
    <xf numFmtId="0" fontId="2" fillId="0" borderId="0"/>
    <xf numFmtId="0" fontId="1" fillId="0" borderId="0"/>
    <xf numFmtId="0" fontId="21" fillId="0" borderId="0"/>
    <xf numFmtId="0" fontId="21" fillId="0" borderId="0"/>
    <xf numFmtId="44" fontId="1" fillId="0" borderId="0" applyFont="0" applyFill="0" applyBorder="0" applyAlignment="0" applyProtection="0"/>
  </cellStyleXfs>
  <cellXfs count="323">
    <xf numFmtId="0" fontId="0" fillId="0" borderId="0" xfId="0"/>
    <xf numFmtId="164" fontId="3" fillId="0" borderId="1" xfId="1" applyNumberFormat="1" applyFont="1" applyFill="1" applyBorder="1" applyProtection="1"/>
    <xf numFmtId="164" fontId="4" fillId="0" borderId="1" xfId="1" applyNumberFormat="1" applyFont="1" applyFill="1" applyBorder="1" applyProtection="1"/>
    <xf numFmtId="0" fontId="11" fillId="0" borderId="0" xfId="0" quotePrefix="1" applyFont="1" applyAlignment="1">
      <alignment horizontal="left" vertical="top"/>
    </xf>
    <xf numFmtId="0" fontId="10" fillId="0" borderId="0" xfId="0" applyFont="1" applyAlignment="1">
      <alignment vertical="top"/>
    </xf>
    <xf numFmtId="0" fontId="11" fillId="0" borderId="0" xfId="0" applyFont="1" applyAlignment="1">
      <alignment vertical="top"/>
    </xf>
    <xf numFmtId="0" fontId="10" fillId="0" borderId="0" xfId="0" quotePrefix="1" applyFont="1" applyAlignment="1">
      <alignment vertical="top"/>
    </xf>
    <xf numFmtId="0" fontId="10" fillId="0" borderId="0" xfId="0" quotePrefix="1" applyFont="1" applyAlignment="1">
      <alignment horizontal="left" vertical="top"/>
    </xf>
    <xf numFmtId="3" fontId="2" fillId="3" borderId="1" xfId="1" applyNumberFormat="1" applyFont="1" applyFill="1" applyBorder="1" applyProtection="1">
      <protection locked="0"/>
    </xf>
    <xf numFmtId="3" fontId="2" fillId="4" borderId="4" xfId="2" applyNumberFormat="1" applyFill="1" applyBorder="1" applyProtection="1">
      <protection locked="0"/>
    </xf>
    <xf numFmtId="3" fontId="2" fillId="4" borderId="1" xfId="2" applyNumberFormat="1" applyFill="1" applyBorder="1" applyProtection="1">
      <protection locked="0"/>
    </xf>
    <xf numFmtId="0" fontId="10" fillId="8" borderId="1" xfId="0" applyFont="1" applyFill="1" applyBorder="1" applyAlignment="1" applyProtection="1">
      <alignment horizontal="center"/>
      <protection locked="0"/>
    </xf>
    <xf numFmtId="0" fontId="17" fillId="0" borderId="0" xfId="0" applyFont="1" applyAlignment="1">
      <alignment vertical="top"/>
    </xf>
    <xf numFmtId="0" fontId="17" fillId="0" borderId="4" xfId="6" applyNumberFormat="1" applyFont="1" applyFill="1" applyBorder="1" applyAlignment="1" applyProtection="1">
      <alignment vertical="top"/>
    </xf>
    <xf numFmtId="0" fontId="17" fillId="0" borderId="6" xfId="6" applyNumberFormat="1" applyFont="1" applyFill="1" applyBorder="1" applyAlignment="1" applyProtection="1">
      <alignment vertical="top"/>
    </xf>
    <xf numFmtId="0" fontId="17" fillId="0" borderId="7" xfId="6" applyNumberFormat="1" applyFont="1" applyFill="1" applyBorder="1" applyAlignment="1" applyProtection="1">
      <alignment vertical="top"/>
    </xf>
    <xf numFmtId="0" fontId="32" fillId="0" borderId="6" xfId="6" applyNumberFormat="1" applyFont="1" applyFill="1" applyBorder="1" applyAlignment="1" applyProtection="1">
      <alignment vertical="top"/>
    </xf>
    <xf numFmtId="0" fontId="32" fillId="0" borderId="7" xfId="6" applyNumberFormat="1" applyFont="1" applyFill="1" applyBorder="1" applyAlignment="1" applyProtection="1">
      <alignment vertical="top"/>
    </xf>
    <xf numFmtId="0" fontId="10" fillId="0" borderId="6" xfId="6" applyNumberFormat="1" applyFont="1" applyFill="1" applyBorder="1" applyAlignment="1" applyProtection="1">
      <alignment vertical="top"/>
    </xf>
    <xf numFmtId="0" fontId="34" fillId="0" borderId="6" xfId="6" applyNumberFormat="1" applyFont="1" applyFill="1" applyBorder="1" applyAlignment="1" applyProtection="1">
      <alignment vertical="top"/>
    </xf>
    <xf numFmtId="0" fontId="10" fillId="0" borderId="4" xfId="6" applyNumberFormat="1" applyFont="1" applyFill="1" applyBorder="1" applyAlignment="1" applyProtection="1">
      <alignment vertical="top"/>
    </xf>
    <xf numFmtId="0" fontId="10" fillId="8" borderId="1" xfId="0" applyFont="1" applyFill="1" applyBorder="1" applyAlignment="1" applyProtection="1">
      <alignment horizontal="center" vertical="center"/>
      <protection locked="0"/>
    </xf>
    <xf numFmtId="0" fontId="10" fillId="4" borderId="4" xfId="0" applyFont="1" applyFill="1" applyBorder="1" applyAlignment="1" applyProtection="1">
      <alignment horizontal="right"/>
      <protection locked="0"/>
    </xf>
    <xf numFmtId="0" fontId="10" fillId="4" borderId="6" xfId="0" applyFont="1" applyFill="1" applyBorder="1" applyAlignment="1" applyProtection="1">
      <alignment horizontal="right"/>
      <protection locked="0"/>
    </xf>
    <xf numFmtId="0" fontId="10" fillId="4" borderId="10" xfId="0" applyFont="1" applyFill="1" applyBorder="1" applyAlignment="1" applyProtection="1">
      <alignment horizontal="right"/>
      <protection locked="0"/>
    </xf>
    <xf numFmtId="0" fontId="10" fillId="4" borderId="9" xfId="0" applyFont="1" applyFill="1" applyBorder="1" applyAlignment="1" applyProtection="1">
      <alignment horizontal="right"/>
      <protection locked="0"/>
    </xf>
    <xf numFmtId="0" fontId="33" fillId="4" borderId="9" xfId="0" applyFont="1" applyFill="1" applyBorder="1" applyAlignment="1" applyProtection="1">
      <alignment horizontal="right"/>
      <protection locked="0"/>
    </xf>
    <xf numFmtId="0" fontId="10" fillId="4" borderId="6" xfId="0" quotePrefix="1" applyFont="1" applyFill="1" applyBorder="1" applyAlignment="1" applyProtection="1">
      <alignment horizontal="right"/>
      <protection locked="0"/>
    </xf>
    <xf numFmtId="0" fontId="33" fillId="4" borderId="6" xfId="0" applyFont="1" applyFill="1" applyBorder="1" applyAlignment="1" applyProtection="1">
      <alignment horizontal="right"/>
      <protection locked="0"/>
    </xf>
    <xf numFmtId="0" fontId="10" fillId="4" borderId="6" xfId="0" applyFont="1" applyFill="1" applyBorder="1" applyAlignment="1" applyProtection="1">
      <alignment horizontal="right" vertical="top"/>
      <protection locked="0"/>
    </xf>
    <xf numFmtId="0" fontId="17" fillId="0" borderId="0" xfId="0" applyFont="1" applyAlignment="1">
      <alignment vertical="top" wrapText="1"/>
    </xf>
    <xf numFmtId="0" fontId="23" fillId="0" borderId="0" xfId="0" applyFont="1" applyAlignment="1">
      <alignment vertical="top" wrapText="1"/>
    </xf>
    <xf numFmtId="0" fontId="23" fillId="0" borderId="0" xfId="0" applyFont="1" applyAlignment="1">
      <alignment vertical="top"/>
    </xf>
    <xf numFmtId="0" fontId="10" fillId="0" borderId="0" xfId="0" applyFont="1" applyAlignment="1">
      <alignment horizontal="left" wrapText="1"/>
    </xf>
    <xf numFmtId="0" fontId="11" fillId="0" borderId="0" xfId="3" quotePrefix="1" applyFont="1" applyAlignment="1">
      <alignment horizontal="left" vertical="top"/>
    </xf>
    <xf numFmtId="0" fontId="23" fillId="0" borderId="0" xfId="3" applyFont="1" applyAlignment="1">
      <alignment vertical="top"/>
    </xf>
    <xf numFmtId="0" fontId="17" fillId="0" borderId="0" xfId="3" applyFont="1" applyAlignment="1">
      <alignment vertical="top"/>
    </xf>
    <xf numFmtId="0" fontId="10" fillId="0" borderId="0" xfId="3" quotePrefix="1" applyFont="1" applyAlignment="1">
      <alignment horizontal="left" vertical="top"/>
    </xf>
    <xf numFmtId="0" fontId="10" fillId="0" borderId="0" xfId="3" applyFont="1" applyAlignment="1">
      <alignment horizontal="justify" vertical="top" wrapText="1"/>
    </xf>
    <xf numFmtId="0" fontId="17" fillId="0" borderId="0" xfId="3" applyFont="1" applyAlignment="1">
      <alignment horizontal="justify" vertical="top" wrapText="1"/>
    </xf>
    <xf numFmtId="0" fontId="17" fillId="0" borderId="0" xfId="0" applyFont="1" applyAlignment="1">
      <alignment horizontal="left" vertical="top"/>
    </xf>
    <xf numFmtId="0" fontId="17" fillId="0" borderId="0" xfId="3" applyFont="1" applyAlignment="1">
      <alignment horizontal="left" vertical="top" indent="1"/>
    </xf>
    <xf numFmtId="0" fontId="9" fillId="0" borderId="0" xfId="0" applyFont="1" applyAlignment="1">
      <alignment vertical="top"/>
    </xf>
    <xf numFmtId="0" fontId="17" fillId="4" borderId="24" xfId="0" applyFont="1" applyFill="1" applyBorder="1" applyAlignment="1" applyProtection="1">
      <alignment horizontal="center" vertical="center" wrapText="1"/>
      <protection locked="0"/>
    </xf>
    <xf numFmtId="0" fontId="10" fillId="4" borderId="24" xfId="0" applyFont="1" applyFill="1" applyBorder="1" applyAlignment="1" applyProtection="1">
      <alignment horizontal="center" vertical="center" wrapText="1"/>
      <protection locked="0"/>
    </xf>
    <xf numFmtId="0" fontId="23" fillId="8" borderId="1" xfId="0" applyFont="1" applyFill="1" applyBorder="1" applyAlignment="1" applyProtection="1">
      <alignment horizontal="center" vertical="center"/>
      <protection locked="0"/>
    </xf>
    <xf numFmtId="0" fontId="10" fillId="2" borderId="18" xfId="0" applyFont="1" applyFill="1" applyBorder="1" applyAlignment="1">
      <alignment vertical="center"/>
    </xf>
    <xf numFmtId="0" fontId="17" fillId="0" borderId="6" xfId="0" applyFont="1" applyBorder="1" applyAlignment="1">
      <alignment vertical="center"/>
    </xf>
    <xf numFmtId="0" fontId="17" fillId="0" borderId="6" xfId="0" applyFont="1" applyBorder="1"/>
    <xf numFmtId="0" fontId="23" fillId="0" borderId="6" xfId="0" applyFont="1" applyBorder="1" applyAlignment="1">
      <alignment horizontal="center" vertical="center"/>
    </xf>
    <xf numFmtId="0" fontId="17" fillId="0" borderId="6" xfId="0" applyFont="1" applyBorder="1" applyAlignment="1">
      <alignment horizontal="center" vertical="center"/>
    </xf>
    <xf numFmtId="0" fontId="10" fillId="0" borderId="6" xfId="0" applyFont="1" applyBorder="1" applyAlignment="1">
      <alignment vertical="center"/>
    </xf>
    <xf numFmtId="0" fontId="10" fillId="0" borderId="7" xfId="0" applyFont="1" applyBorder="1" applyAlignment="1">
      <alignment vertical="center"/>
    </xf>
    <xf numFmtId="0" fontId="17" fillId="2" borderId="18" xfId="0" applyFont="1" applyFill="1" applyBorder="1" applyAlignment="1">
      <alignment vertical="center"/>
    </xf>
    <xf numFmtId="0" fontId="10" fillId="0" borderId="6" xfId="0" applyFont="1" applyBorder="1" applyAlignment="1">
      <alignment horizontal="center" vertical="center"/>
    </xf>
    <xf numFmtId="0" fontId="34" fillId="0" borderId="6" xfId="0" applyFont="1" applyBorder="1" applyAlignment="1">
      <alignment vertical="center"/>
    </xf>
    <xf numFmtId="0" fontId="17" fillId="0" borderId="7" xfId="0" applyFont="1" applyBorder="1" applyAlignment="1">
      <alignment vertical="center"/>
    </xf>
    <xf numFmtId="0" fontId="6" fillId="0" borderId="0" xfId="0" applyFont="1"/>
    <xf numFmtId="0" fontId="9" fillId="0" borderId="6" xfId="0" applyFont="1" applyBorder="1" applyAlignment="1">
      <alignment horizontal="left"/>
    </xf>
    <xf numFmtId="0" fontId="31" fillId="0" borderId="6" xfId="0" applyFont="1" applyBorder="1" applyAlignment="1">
      <alignment vertical="center"/>
    </xf>
    <xf numFmtId="0" fontId="31" fillId="2" borderId="6" xfId="0" applyFont="1" applyFill="1" applyBorder="1" applyAlignment="1">
      <alignment horizontal="center" vertical="center"/>
    </xf>
    <xf numFmtId="0" fontId="17" fillId="2" borderId="6" xfId="0" applyFont="1" applyFill="1" applyBorder="1" applyAlignment="1">
      <alignment horizontal="left" vertical="center"/>
    </xf>
    <xf numFmtId="0" fontId="17" fillId="2" borderId="7" xfId="0" applyFont="1" applyFill="1" applyBorder="1" applyAlignment="1">
      <alignment horizontal="left" vertical="center"/>
    </xf>
    <xf numFmtId="0" fontId="23" fillId="0" borderId="0" xfId="0" applyFont="1" applyAlignment="1">
      <alignment vertical="center"/>
    </xf>
    <xf numFmtId="0" fontId="31" fillId="0" borderId="0" xfId="0" applyFont="1" applyAlignment="1">
      <alignment vertical="center" wrapText="1"/>
    </xf>
    <xf numFmtId="0" fontId="9" fillId="0" borderId="0" xfId="0" applyFont="1" applyAlignment="1">
      <alignment horizontal="left" indent="1"/>
    </xf>
    <xf numFmtId="0" fontId="31" fillId="2" borderId="0" xfId="0" applyFont="1" applyFill="1" applyAlignment="1">
      <alignment horizontal="center" vertical="center" wrapText="1"/>
    </xf>
    <xf numFmtId="0" fontId="17" fillId="2" borderId="0" xfId="0" applyFont="1" applyFill="1" applyAlignment="1">
      <alignment horizontal="left" vertical="center" wrapText="1"/>
    </xf>
    <xf numFmtId="0" fontId="10" fillId="0" borderId="18" xfId="0" applyFont="1" applyBorder="1" applyAlignment="1">
      <alignment vertical="center"/>
    </xf>
    <xf numFmtId="0" fontId="23" fillId="0" borderId="0" xfId="0" applyFont="1" applyAlignment="1">
      <alignment horizontal="center" vertical="center"/>
    </xf>
    <xf numFmtId="0" fontId="17" fillId="0" borderId="6" xfId="0" applyFont="1" applyBorder="1" applyAlignment="1">
      <alignment horizontal="center" vertical="center" wrapText="1"/>
    </xf>
    <xf numFmtId="0" fontId="23" fillId="2" borderId="12" xfId="0" applyFont="1" applyFill="1" applyBorder="1" applyAlignment="1">
      <alignment horizontal="center" vertical="center"/>
    </xf>
    <xf numFmtId="0" fontId="23" fillId="0" borderId="13" xfId="0" applyFont="1" applyBorder="1" applyAlignment="1">
      <alignment vertical="center"/>
    </xf>
    <xf numFmtId="0" fontId="12" fillId="0" borderId="0" xfId="0" applyFont="1"/>
    <xf numFmtId="0" fontId="17" fillId="0" borderId="0" xfId="0" applyFont="1"/>
    <xf numFmtId="0" fontId="17" fillId="0" borderId="0" xfId="0" applyFont="1" applyAlignment="1">
      <alignment horizontal="right"/>
    </xf>
    <xf numFmtId="0" fontId="27" fillId="0" borderId="0" xfId="0" applyFont="1" applyAlignment="1">
      <alignment wrapText="1"/>
    </xf>
    <xf numFmtId="0" fontId="6" fillId="6" borderId="0" xfId="0" applyFont="1" applyFill="1" applyAlignment="1">
      <alignment horizontal="center"/>
    </xf>
    <xf numFmtId="0" fontId="6" fillId="6" borderId="0" xfId="0" applyFont="1" applyFill="1"/>
    <xf numFmtId="0" fontId="6" fillId="0" borderId="8" xfId="0" applyFont="1" applyBorder="1"/>
    <xf numFmtId="0" fontId="18" fillId="0" borderId="0" xfId="0" applyFont="1" applyAlignment="1">
      <alignment horizontal="justify" vertical="top" wrapText="1"/>
    </xf>
    <xf numFmtId="0" fontId="6" fillId="0" borderId="0" xfId="0" applyFont="1" applyAlignment="1">
      <alignment horizontal="left"/>
    </xf>
    <xf numFmtId="0" fontId="20" fillId="0" borderId="0" xfId="0" applyFont="1"/>
    <xf numFmtId="0" fontId="19" fillId="6" borderId="0" xfId="0" applyFont="1" applyFill="1" applyAlignment="1">
      <alignment horizontal="center"/>
    </xf>
    <xf numFmtId="0" fontId="21" fillId="0" borderId="0" xfId="0" applyFont="1"/>
    <xf numFmtId="0" fontId="12" fillId="0" borderId="9" xfId="0" applyFont="1" applyBorder="1"/>
    <xf numFmtId="0" fontId="6" fillId="0" borderId="9" xfId="0" applyFont="1" applyBorder="1"/>
    <xf numFmtId="0" fontId="2" fillId="0" borderId="0" xfId="0" applyFont="1" applyAlignment="1">
      <alignment horizontal="justify" vertical="top"/>
    </xf>
    <xf numFmtId="0" fontId="21" fillId="6" borderId="0" xfId="0" applyFont="1" applyFill="1"/>
    <xf numFmtId="0" fontId="5" fillId="0" borderId="0" xfId="0" applyFont="1" applyAlignment="1">
      <alignment horizontal="left"/>
    </xf>
    <xf numFmtId="0" fontId="15" fillId="0" borderId="0" xfId="0" applyFont="1" applyAlignment="1">
      <alignment horizontal="left" indent="2"/>
    </xf>
    <xf numFmtId="0" fontId="12" fillId="0" borderId="8" xfId="0" applyFont="1" applyBorder="1"/>
    <xf numFmtId="0" fontId="2" fillId="2" borderId="0" xfId="2" applyFill="1" applyAlignment="1">
      <alignment horizontal="right"/>
    </xf>
    <xf numFmtId="0" fontId="2" fillId="0" borderId="0" xfId="2"/>
    <xf numFmtId="0" fontId="18" fillId="0" borderId="0" xfId="0" applyFont="1"/>
    <xf numFmtId="165" fontId="2" fillId="0" borderId="1" xfId="2" applyNumberFormat="1" applyBorder="1"/>
    <xf numFmtId="0" fontId="2" fillId="0" borderId="0" xfId="2" applyAlignment="1">
      <alignment horizontal="left"/>
    </xf>
    <xf numFmtId="0" fontId="6" fillId="0" borderId="10" xfId="0" applyFont="1" applyBorder="1"/>
    <xf numFmtId="0" fontId="2" fillId="2" borderId="0" xfId="2" applyFill="1" applyAlignment="1">
      <alignment horizontal="left"/>
    </xf>
    <xf numFmtId="0" fontId="2" fillId="2" borderId="0" xfId="2" applyFill="1"/>
    <xf numFmtId="165" fontId="3" fillId="0" borderId="1" xfId="2" applyNumberFormat="1" applyFont="1" applyBorder="1"/>
    <xf numFmtId="165" fontId="4" fillId="0" borderId="1" xfId="2" applyNumberFormat="1" applyFont="1" applyBorder="1"/>
    <xf numFmtId="0" fontId="2" fillId="0" borderId="4" xfId="2" applyBorder="1"/>
    <xf numFmtId="165" fontId="2" fillId="0" borderId="0" xfId="2" applyNumberFormat="1"/>
    <xf numFmtId="0" fontId="13" fillId="0" borderId="0" xfId="0" applyFont="1" applyAlignment="1">
      <alignment horizontal="left" indent="1"/>
    </xf>
    <xf numFmtId="0" fontId="13" fillId="0" borderId="0" xfId="0" applyFont="1"/>
    <xf numFmtId="0" fontId="13" fillId="0" borderId="0" xfId="0" applyFont="1" applyAlignment="1">
      <alignment horizontal="left"/>
    </xf>
    <xf numFmtId="0" fontId="28" fillId="0" borderId="8" xfId="0" applyFont="1" applyBorder="1"/>
    <xf numFmtId="0" fontId="10" fillId="0" borderId="0" xfId="2" applyFont="1" applyAlignment="1">
      <alignment horizontal="left"/>
    </xf>
    <xf numFmtId="44" fontId="11" fillId="0" borderId="0" xfId="2" applyNumberFormat="1" applyFont="1" applyAlignment="1">
      <alignment horizontal="left" vertical="center" indent="1"/>
    </xf>
    <xf numFmtId="0" fontId="10" fillId="0" borderId="0" xfId="0" applyFont="1" applyAlignment="1">
      <alignment horizontal="center"/>
    </xf>
    <xf numFmtId="0" fontId="17" fillId="0" borderId="8" xfId="0" applyFont="1" applyBorder="1" applyAlignment="1">
      <alignment horizontal="left" vertical="center" wrapText="1"/>
    </xf>
    <xf numFmtId="0" fontId="17" fillId="0" borderId="8" xfId="0" applyFont="1" applyBorder="1"/>
    <xf numFmtId="0" fontId="17" fillId="0" borderId="0" xfId="0" applyFont="1" applyAlignment="1">
      <alignment horizontal="left" vertical="center" wrapText="1"/>
    </xf>
    <xf numFmtId="0" fontId="6" fillId="0" borderId="0" xfId="0" applyFont="1" applyAlignment="1">
      <alignment vertical="center"/>
    </xf>
    <xf numFmtId="0" fontId="6" fillId="6" borderId="0" xfId="0" applyFont="1" applyFill="1" applyAlignment="1">
      <alignment horizontal="center" vertical="center"/>
    </xf>
    <xf numFmtId="0" fontId="6" fillId="6" borderId="0" xfId="0" applyFont="1" applyFill="1" applyAlignment="1">
      <alignment vertical="center"/>
    </xf>
    <xf numFmtId="3" fontId="2" fillId="2" borderId="0" xfId="2" applyNumberFormat="1" applyFill="1"/>
    <xf numFmtId="0" fontId="29" fillId="0" borderId="8" xfId="0" applyFont="1" applyBorder="1"/>
    <xf numFmtId="0" fontId="17" fillId="0" borderId="3" xfId="0" applyFont="1" applyBorder="1"/>
    <xf numFmtId="0" fontId="17" fillId="2" borderId="0" xfId="0" applyFont="1" applyFill="1" applyAlignment="1">
      <alignment horizontal="left" vertical="top" wrapText="1"/>
    </xf>
    <xf numFmtId="0" fontId="0" fillId="2" borderId="0" xfId="0" applyFill="1" applyAlignment="1">
      <alignment horizontal="left" vertical="top" wrapText="1"/>
    </xf>
    <xf numFmtId="0" fontId="23" fillId="8" borderId="5" xfId="0" applyFont="1" applyFill="1" applyBorder="1" applyAlignment="1">
      <alignment horizontal="left" vertical="center"/>
    </xf>
    <xf numFmtId="0" fontId="12" fillId="8" borderId="6" xfId="0" applyFont="1" applyFill="1" applyBorder="1" applyAlignment="1">
      <alignment horizontal="left" vertical="top"/>
    </xf>
    <xf numFmtId="0" fontId="12" fillId="8" borderId="6" xfId="0" applyFont="1" applyFill="1" applyBorder="1" applyAlignment="1">
      <alignment horizontal="left" vertical="center"/>
    </xf>
    <xf numFmtId="0" fontId="17" fillId="8" borderId="6" xfId="0" applyFont="1" applyFill="1" applyBorder="1" applyAlignment="1">
      <alignment vertical="center"/>
    </xf>
    <xf numFmtId="0" fontId="17" fillId="8" borderId="6" xfId="0" applyFont="1" applyFill="1" applyBorder="1"/>
    <xf numFmtId="0" fontId="17" fillId="8" borderId="7" xfId="0" applyFont="1" applyFill="1" applyBorder="1"/>
    <xf numFmtId="0" fontId="17" fillId="0" borderId="0" xfId="0" applyFont="1" applyAlignment="1">
      <alignment vertical="center"/>
    </xf>
    <xf numFmtId="0" fontId="17" fillId="8" borderId="16" xfId="0" applyFont="1" applyFill="1" applyBorder="1"/>
    <xf numFmtId="0" fontId="30" fillId="8" borderId="21" xfId="0" applyFont="1" applyFill="1" applyBorder="1" applyAlignment="1">
      <alignment horizontal="center" wrapText="1"/>
    </xf>
    <xf numFmtId="0" fontId="30" fillId="4" borderId="20" xfId="0" applyFont="1" applyFill="1" applyBorder="1" applyAlignment="1">
      <alignment vertical="top" wrapText="1"/>
    </xf>
    <xf numFmtId="0" fontId="24" fillId="0" borderId="22" xfId="0" quotePrefix="1" applyFont="1" applyBorder="1" applyAlignment="1">
      <alignment horizontal="left" vertical="center" indent="1"/>
    </xf>
    <xf numFmtId="0" fontId="24" fillId="0" borderId="23" xfId="0" applyFont="1" applyBorder="1" applyAlignment="1">
      <alignment vertical="center"/>
    </xf>
    <xf numFmtId="0" fontId="24" fillId="0" borderId="25" xfId="0" applyFont="1" applyBorder="1" applyAlignment="1">
      <alignment vertical="center"/>
    </xf>
    <xf numFmtId="0" fontId="24" fillId="0" borderId="0" xfId="0" applyFont="1" applyAlignment="1">
      <alignment vertical="center"/>
    </xf>
    <xf numFmtId="0" fontId="11" fillId="0" borderId="9" xfId="0" applyFont="1" applyBorder="1" applyAlignment="1">
      <alignment horizontal="left" vertical="center" indent="1"/>
    </xf>
    <xf numFmtId="0" fontId="11" fillId="0" borderId="9" xfId="0" applyFont="1" applyBorder="1" applyAlignment="1">
      <alignment vertical="center"/>
    </xf>
    <xf numFmtId="0" fontId="24" fillId="0" borderId="6" xfId="0" applyFont="1" applyBorder="1" applyAlignment="1">
      <alignment vertical="center"/>
    </xf>
    <xf numFmtId="0" fontId="24" fillId="0" borderId="9" xfId="0" applyFont="1" applyBorder="1" applyAlignment="1">
      <alignment vertical="center"/>
    </xf>
    <xf numFmtId="0" fontId="17" fillId="0" borderId="4" xfId="0" applyFont="1" applyBorder="1" applyAlignment="1">
      <alignment vertical="top"/>
    </xf>
    <xf numFmtId="0" fontId="17" fillId="0" borderId="6" xfId="0" applyFont="1" applyBorder="1" applyAlignment="1">
      <alignment vertical="top"/>
    </xf>
    <xf numFmtId="0" fontId="17" fillId="0" borderId="7" xfId="0" applyFont="1" applyBorder="1" applyAlignment="1">
      <alignment vertical="top"/>
    </xf>
    <xf numFmtId="0" fontId="17" fillId="6" borderId="0" xfId="0" applyFont="1" applyFill="1"/>
    <xf numFmtId="0" fontId="10" fillId="0" borderId="4" xfId="0" applyFont="1" applyBorder="1" applyAlignment="1">
      <alignment vertical="top"/>
    </xf>
    <xf numFmtId="0" fontId="10" fillId="0" borderId="6" xfId="0" applyFont="1" applyBorder="1" applyAlignment="1">
      <alignment vertical="top"/>
    </xf>
    <xf numFmtId="0" fontId="10" fillId="0" borderId="7" xfId="0" applyFont="1" applyBorder="1" applyAlignment="1">
      <alignment vertical="top"/>
    </xf>
    <xf numFmtId="0" fontId="17" fillId="9" borderId="6" xfId="0" applyFont="1" applyFill="1" applyBorder="1"/>
    <xf numFmtId="0" fontId="23" fillId="0" borderId="6" xfId="0" applyFont="1" applyBorder="1" applyAlignment="1">
      <alignment vertical="top"/>
    </xf>
    <xf numFmtId="0" fontId="10" fillId="0" borderId="14" xfId="0" applyFont="1" applyBorder="1" applyAlignment="1">
      <alignment horizontal="right" vertical="center"/>
    </xf>
    <xf numFmtId="0" fontId="17" fillId="0" borderId="6" xfId="0" applyFont="1" applyBorder="1" applyAlignment="1">
      <alignment vertical="top" wrapText="1"/>
    </xf>
    <xf numFmtId="0" fontId="17" fillId="0" borderId="10" xfId="0" applyFont="1" applyBorder="1" applyAlignment="1">
      <alignment vertical="top" wrapText="1"/>
    </xf>
    <xf numFmtId="0" fontId="17" fillId="0" borderId="19" xfId="0" applyFont="1" applyBorder="1" applyAlignment="1">
      <alignment vertical="top" wrapText="1"/>
    </xf>
    <xf numFmtId="0" fontId="17" fillId="0" borderId="10" xfId="0" applyFont="1" applyBorder="1" applyAlignment="1">
      <alignment wrapText="1"/>
    </xf>
    <xf numFmtId="0" fontId="17" fillId="0" borderId="0" xfId="0" applyFont="1" applyAlignment="1">
      <alignment wrapText="1"/>
    </xf>
    <xf numFmtId="0" fontId="29" fillId="0" borderId="0" xfId="0" applyFont="1"/>
    <xf numFmtId="0" fontId="23" fillId="8" borderId="5" xfId="0" applyFont="1" applyFill="1" applyBorder="1" applyAlignment="1">
      <alignment horizontal="left" vertical="center" indent="1"/>
    </xf>
    <xf numFmtId="0" fontId="12" fillId="0" borderId="0" xfId="0" applyFont="1" applyAlignment="1">
      <alignment horizontal="left" vertical="center"/>
    </xf>
    <xf numFmtId="0" fontId="23" fillId="0" borderId="15" xfId="0" applyFont="1" applyBorder="1" applyAlignment="1">
      <alignment vertical="center"/>
    </xf>
    <xf numFmtId="0" fontId="30" fillId="8" borderId="17" xfId="0" applyFont="1" applyFill="1" applyBorder="1" applyAlignment="1">
      <alignment horizontal="center" wrapText="1"/>
    </xf>
    <xf numFmtId="0" fontId="30" fillId="4" borderId="26" xfId="0" applyFont="1" applyFill="1" applyBorder="1" applyAlignment="1">
      <alignment vertical="top" wrapText="1"/>
    </xf>
    <xf numFmtId="0" fontId="24" fillId="0" borderId="22" xfId="0" applyFont="1" applyBorder="1" applyAlignment="1">
      <alignment horizontal="left" vertical="center" indent="1"/>
    </xf>
    <xf numFmtId="0" fontId="17" fillId="0" borderId="0" xfId="0" applyFont="1" applyAlignment="1">
      <alignment vertical="center" wrapText="1"/>
    </xf>
    <xf numFmtId="0" fontId="6" fillId="0" borderId="0" xfId="0" quotePrefix="1" applyFont="1"/>
    <xf numFmtId="0" fontId="23" fillId="0" borderId="9" xfId="0" applyFont="1" applyBorder="1" applyAlignment="1">
      <alignment horizontal="left" vertical="center" indent="1"/>
    </xf>
    <xf numFmtId="0" fontId="23" fillId="0" borderId="9" xfId="0" applyFont="1" applyBorder="1" applyAlignment="1">
      <alignment vertical="center"/>
    </xf>
    <xf numFmtId="0" fontId="23" fillId="0" borderId="10" xfId="0" applyFont="1" applyBorder="1" applyAlignment="1">
      <alignment vertical="center"/>
    </xf>
    <xf numFmtId="0" fontId="10" fillId="0" borderId="0" xfId="0" applyFont="1" applyAlignment="1">
      <alignment vertical="center" wrapText="1"/>
    </xf>
    <xf numFmtId="0" fontId="17" fillId="0" borderId="0" xfId="0" applyFont="1" applyAlignment="1">
      <alignment horizontal="center" vertical="center" wrapText="1"/>
    </xf>
    <xf numFmtId="0" fontId="23" fillId="0" borderId="6" xfId="0" applyFont="1" applyBorder="1" applyAlignment="1">
      <alignment horizontal="left" vertical="center" indent="1"/>
    </xf>
    <xf numFmtId="0" fontId="23" fillId="0" borderId="6" xfId="0" applyFont="1" applyBorder="1" applyAlignment="1">
      <alignment vertical="center"/>
    </xf>
    <xf numFmtId="0" fontId="6" fillId="0" borderId="0" xfId="0" applyFont="1" applyAlignment="1">
      <alignment horizontal="center"/>
    </xf>
    <xf numFmtId="0" fontId="6" fillId="0" borderId="0" xfId="0" applyFont="1" applyAlignment="1">
      <alignment horizontal="center" vertical="center"/>
    </xf>
    <xf numFmtId="0" fontId="0" fillId="0" borderId="0" xfId="0" applyAlignment="1">
      <alignment vertical="center"/>
    </xf>
    <xf numFmtId="0" fontId="23" fillId="0" borderId="0" xfId="0" applyFont="1" applyAlignment="1">
      <alignment horizontal="left" vertical="center"/>
    </xf>
    <xf numFmtId="0" fontId="12" fillId="0" borderId="0" xfId="0" applyFont="1" applyAlignment="1">
      <alignment vertical="center" wrapText="1"/>
    </xf>
    <xf numFmtId="0" fontId="26" fillId="0" borderId="0" xfId="0" applyFont="1" applyAlignment="1">
      <alignment horizontal="center" vertical="center"/>
    </xf>
    <xf numFmtId="0" fontId="10" fillId="0" borderId="0" xfId="0" applyFont="1" applyAlignment="1">
      <alignment horizontal="center" vertical="center" wrapText="1"/>
    </xf>
    <xf numFmtId="0" fontId="31" fillId="0" borderId="0" xfId="0" applyFont="1" applyAlignment="1">
      <alignment horizontal="center" vertical="center" wrapText="1"/>
    </xf>
    <xf numFmtId="0" fontId="38" fillId="0" borderId="0" xfId="0" applyFont="1" applyAlignment="1">
      <alignment vertical="center"/>
    </xf>
    <xf numFmtId="0" fontId="37" fillId="0" borderId="0" xfId="0" applyFont="1" applyAlignment="1">
      <alignment horizontal="left" vertical="center"/>
    </xf>
    <xf numFmtId="0" fontId="39" fillId="0" borderId="0" xfId="2" applyFont="1" applyAlignment="1">
      <alignment horizontal="left" vertical="center"/>
    </xf>
    <xf numFmtId="0" fontId="38" fillId="6" borderId="0" xfId="0" applyFont="1" applyFill="1" applyAlignment="1">
      <alignment horizontal="center" vertical="center"/>
    </xf>
    <xf numFmtId="0" fontId="38" fillId="6" borderId="0" xfId="0" applyFont="1" applyFill="1" applyAlignment="1">
      <alignment vertical="center"/>
    </xf>
    <xf numFmtId="0" fontId="37" fillId="0" borderId="0" xfId="0" applyFont="1" applyAlignment="1">
      <alignment horizontal="right" vertical="center"/>
    </xf>
    <xf numFmtId="0" fontId="2" fillId="0" borderId="0" xfId="2" applyAlignment="1">
      <alignment horizontal="left" vertical="center"/>
    </xf>
    <xf numFmtId="0" fontId="13" fillId="0" borderId="0" xfId="0" applyFont="1" applyAlignment="1">
      <alignment horizontal="right"/>
    </xf>
    <xf numFmtId="0" fontId="17" fillId="0" borderId="0" xfId="0" applyFont="1" applyAlignment="1">
      <alignment horizontal="left" vertical="top" wrapText="1"/>
    </xf>
    <xf numFmtId="0" fontId="10" fillId="0" borderId="0" xfId="0" applyFont="1" applyAlignment="1">
      <alignment wrapText="1"/>
    </xf>
    <xf numFmtId="0" fontId="0" fillId="0" borderId="0" xfId="0" applyAlignment="1">
      <alignment vertical="top" wrapText="1"/>
    </xf>
    <xf numFmtId="0" fontId="15" fillId="0" borderId="0" xfId="0" applyFont="1" applyAlignment="1">
      <alignment horizontal="left" vertical="top" wrapText="1"/>
    </xf>
    <xf numFmtId="0" fontId="40" fillId="0" borderId="0" xfId="0" applyFont="1"/>
    <xf numFmtId="0" fontId="2" fillId="2" borderId="0" xfId="2" applyFill="1" applyAlignment="1">
      <alignment horizontal="center"/>
    </xf>
    <xf numFmtId="0" fontId="18" fillId="0" borderId="0" xfId="0" applyFont="1" applyAlignment="1">
      <alignment horizontal="left"/>
    </xf>
    <xf numFmtId="0" fontId="2" fillId="0" borderId="2" xfId="2" applyBorder="1"/>
    <xf numFmtId="0" fontId="6" fillId="0" borderId="5" xfId="0" applyFont="1" applyBorder="1" applyAlignment="1">
      <alignment horizontal="center"/>
    </xf>
    <xf numFmtId="0" fontId="6" fillId="4" borderId="4" xfId="0" applyFont="1" applyFill="1" applyBorder="1" applyProtection="1">
      <protection locked="0"/>
    </xf>
    <xf numFmtId="0" fontId="2" fillId="0" borderId="0" xfId="2" applyAlignment="1">
      <alignment horizontal="center"/>
    </xf>
    <xf numFmtId="0" fontId="10" fillId="0" borderId="14" xfId="0" applyFont="1" applyBorder="1" applyAlignment="1">
      <alignment horizontal="center" vertical="center"/>
    </xf>
    <xf numFmtId="0" fontId="10" fillId="0" borderId="14" xfId="0" quotePrefix="1" applyFont="1" applyBorder="1" applyAlignment="1">
      <alignment horizontal="center" vertical="center"/>
    </xf>
    <xf numFmtId="0" fontId="17" fillId="0" borderId="4" xfId="0" applyFont="1" applyBorder="1" applyAlignment="1">
      <alignment horizontal="left" vertical="top" indent="1"/>
    </xf>
    <xf numFmtId="0" fontId="10" fillId="0" borderId="4" xfId="0" applyFont="1" applyBorder="1" applyAlignment="1">
      <alignment horizontal="left" vertical="top" indent="1"/>
    </xf>
    <xf numFmtId="0" fontId="17" fillId="0" borderId="6" xfId="0" applyFont="1" applyBorder="1" applyAlignment="1">
      <alignment horizontal="left" vertical="top" indent="1"/>
    </xf>
    <xf numFmtId="0" fontId="17" fillId="0" borderId="7" xfId="0" applyFont="1" applyBorder="1" applyAlignment="1">
      <alignment horizontal="left" vertical="top" indent="1"/>
    </xf>
    <xf numFmtId="0" fontId="6" fillId="0" borderId="9" xfId="0" applyFont="1" applyBorder="1" applyAlignment="1">
      <alignment horizontal="left" indent="1"/>
    </xf>
    <xf numFmtId="0" fontId="17" fillId="0" borderId="4" xfId="0" quotePrefix="1" applyFont="1" applyBorder="1" applyAlignment="1">
      <alignment horizontal="left" vertical="top" indent="1"/>
    </xf>
    <xf numFmtId="0" fontId="17" fillId="0" borderId="5" xfId="0" applyFont="1" applyBorder="1" applyAlignment="1">
      <alignment horizontal="left" vertical="top" indent="1"/>
    </xf>
    <xf numFmtId="0" fontId="6" fillId="0" borderId="10" xfId="0" applyFont="1" applyBorder="1" applyAlignment="1">
      <alignment horizontal="justify" vertical="top"/>
    </xf>
    <xf numFmtId="44" fontId="15" fillId="0" borderId="0" xfId="2" applyNumberFormat="1" applyFont="1" applyAlignment="1">
      <alignment vertical="center"/>
    </xf>
    <xf numFmtId="44" fontId="15" fillId="0" borderId="0" xfId="2" applyNumberFormat="1" applyFont="1" applyAlignment="1">
      <alignment horizontal="left" vertical="center" indent="1"/>
    </xf>
    <xf numFmtId="0" fontId="17" fillId="0" borderId="0" xfId="0" applyFont="1" applyAlignment="1">
      <alignment horizontal="left" vertical="center" indent="1"/>
    </xf>
    <xf numFmtId="165" fontId="15" fillId="0" borderId="0" xfId="2" applyNumberFormat="1" applyFont="1" applyAlignment="1">
      <alignment horizontal="left" vertical="center" indent="1"/>
    </xf>
    <xf numFmtId="0" fontId="6" fillId="0" borderId="0" xfId="0" applyFont="1" applyAlignment="1">
      <alignment horizontal="left" vertical="center" indent="1"/>
    </xf>
    <xf numFmtId="0" fontId="15" fillId="0" borderId="0" xfId="2" applyFont="1" applyAlignment="1">
      <alignment horizontal="left" vertical="center" indent="1"/>
    </xf>
    <xf numFmtId="0" fontId="2" fillId="0" borderId="0" xfId="2" applyAlignment="1">
      <alignment horizontal="left" vertical="center" indent="1"/>
    </xf>
    <xf numFmtId="0" fontId="10" fillId="0" borderId="0" xfId="0" applyFont="1" applyAlignment="1">
      <alignment horizontal="left" vertical="center" indent="1"/>
    </xf>
    <xf numFmtId="0" fontId="10" fillId="0" borderId="0" xfId="2" applyFont="1" applyAlignment="1">
      <alignment horizontal="left" vertical="center" indent="1"/>
    </xf>
    <xf numFmtId="165" fontId="2" fillId="0" borderId="0" xfId="2" applyNumberFormat="1" applyAlignment="1">
      <alignment horizontal="left" vertical="center" indent="1"/>
    </xf>
    <xf numFmtId="44" fontId="15" fillId="0" borderId="2" xfId="2" applyNumberFormat="1" applyFont="1" applyBorder="1" applyAlignment="1">
      <alignment horizontal="left" vertical="center" indent="1"/>
    </xf>
    <xf numFmtId="0" fontId="10" fillId="8" borderId="6" xfId="0" applyFont="1" applyFill="1" applyBorder="1" applyAlignment="1" applyProtection="1">
      <alignment horizontal="center"/>
      <protection locked="0"/>
    </xf>
    <xf numFmtId="0" fontId="17" fillId="0" borderId="10" xfId="0" applyFont="1" applyBorder="1" applyAlignment="1">
      <alignment vertical="top"/>
    </xf>
    <xf numFmtId="0" fontId="17" fillId="0" borderId="19" xfId="0" applyFont="1" applyBorder="1" applyAlignment="1">
      <alignment vertical="top"/>
    </xf>
    <xf numFmtId="0" fontId="10" fillId="0" borderId="6" xfId="0" applyFont="1" applyBorder="1" applyAlignment="1">
      <alignment vertical="center" wrapText="1"/>
    </xf>
    <xf numFmtId="0" fontId="10" fillId="0" borderId="7" xfId="0" applyFont="1" applyBorder="1" applyAlignment="1">
      <alignment vertical="center" wrapText="1"/>
    </xf>
    <xf numFmtId="0" fontId="17" fillId="0" borderId="0" xfId="3" applyFont="1" applyAlignment="1">
      <alignment horizontal="center" vertical="top"/>
    </xf>
    <xf numFmtId="0" fontId="23" fillId="0" borderId="0" xfId="3" applyFont="1" applyAlignment="1">
      <alignment horizontal="left" vertical="top"/>
    </xf>
    <xf numFmtId="0" fontId="10" fillId="0" borderId="0" xfId="0" applyFont="1" applyAlignment="1">
      <alignment horizontal="justify" vertical="top" wrapText="1"/>
    </xf>
    <xf numFmtId="0" fontId="17" fillId="0" borderId="0" xfId="0" applyFont="1" applyAlignment="1">
      <alignment horizontal="justify" vertical="top" wrapText="1"/>
    </xf>
    <xf numFmtId="0" fontId="10" fillId="4" borderId="5" xfId="3" applyFont="1" applyFill="1" applyBorder="1" applyAlignment="1">
      <alignment horizontal="center" vertical="top" wrapText="1"/>
    </xf>
    <xf numFmtId="0" fontId="10" fillId="4" borderId="19" xfId="3" applyFont="1" applyFill="1" applyBorder="1" applyAlignment="1">
      <alignment horizontal="center" vertical="top" wrapText="1"/>
    </xf>
    <xf numFmtId="0" fontId="10" fillId="5" borderId="4" xfId="3" applyFont="1" applyFill="1" applyBorder="1" applyAlignment="1">
      <alignment horizontal="center" vertical="top" wrapText="1"/>
    </xf>
    <xf numFmtId="0" fontId="10" fillId="5" borderId="7" xfId="3" applyFont="1" applyFill="1" applyBorder="1" applyAlignment="1">
      <alignment horizontal="center" vertical="top" wrapText="1"/>
    </xf>
    <xf numFmtId="0" fontId="10" fillId="7" borderId="4" xfId="3" applyFont="1" applyFill="1" applyBorder="1" applyAlignment="1">
      <alignment horizontal="center" vertical="top" wrapText="1"/>
    </xf>
    <xf numFmtId="0" fontId="10" fillId="7" borderId="7" xfId="3" applyFont="1" applyFill="1" applyBorder="1" applyAlignment="1">
      <alignment horizontal="center" vertical="top" wrapText="1"/>
    </xf>
    <xf numFmtId="0" fontId="10" fillId="0" borderId="0" xfId="3" applyFont="1" applyAlignment="1">
      <alignment horizontal="justify" vertical="top" wrapText="1"/>
    </xf>
    <xf numFmtId="0" fontId="17" fillId="0" borderId="0" xfId="3" applyFont="1" applyAlignment="1">
      <alignment horizontal="justify" vertical="top" wrapText="1"/>
    </xf>
    <xf numFmtId="0" fontId="17" fillId="0" borderId="0" xfId="0" applyFont="1" applyAlignment="1">
      <alignment horizontal="left" vertical="top" wrapText="1"/>
    </xf>
    <xf numFmtId="0" fontId="17" fillId="0" borderId="0" xfId="0" applyFont="1" applyAlignment="1">
      <alignment horizontal="left" vertical="top"/>
    </xf>
    <xf numFmtId="0" fontId="11" fillId="0" borderId="0" xfId="0" applyFont="1" applyAlignment="1">
      <alignment horizontal="center" vertical="center"/>
    </xf>
    <xf numFmtId="0" fontId="10" fillId="0" borderId="0" xfId="0" applyFont="1" applyAlignment="1">
      <alignment vertical="top" wrapText="1"/>
    </xf>
    <xf numFmtId="0" fontId="7" fillId="0" borderId="0" xfId="0" applyFont="1" applyAlignment="1">
      <alignment horizontal="center" vertical="top"/>
    </xf>
    <xf numFmtId="0" fontId="10" fillId="0" borderId="0" xfId="0" applyFont="1" applyAlignment="1">
      <alignment horizontal="left" vertical="top" wrapText="1"/>
    </xf>
    <xf numFmtId="0" fontId="10" fillId="0" borderId="18" xfId="0" applyFont="1" applyBorder="1" applyAlignment="1">
      <alignment horizontal="left" vertical="center" wrapText="1"/>
    </xf>
    <xf numFmtId="0" fontId="10" fillId="0" borderId="6" xfId="0" applyFont="1" applyBorder="1" applyAlignment="1">
      <alignment horizontal="left" vertical="center" wrapText="1"/>
    </xf>
    <xf numFmtId="0" fontId="17" fillId="0" borderId="18" xfId="0" applyFont="1" applyBorder="1" applyAlignment="1">
      <alignment horizontal="left" vertical="center" wrapText="1"/>
    </xf>
    <xf numFmtId="0" fontId="17" fillId="0" borderId="6" xfId="0" applyFont="1" applyBorder="1" applyAlignment="1">
      <alignment horizontal="left" vertical="center" wrapText="1"/>
    </xf>
    <xf numFmtId="0" fontId="17" fillId="0" borderId="18" xfId="0" applyFont="1" applyBorder="1" applyAlignment="1">
      <alignment vertical="center" wrapText="1"/>
    </xf>
    <xf numFmtId="0" fontId="17" fillId="0" borderId="6" xfId="0" applyFont="1" applyBorder="1" applyAlignment="1">
      <alignment vertical="center" wrapText="1"/>
    </xf>
    <xf numFmtId="0" fontId="10" fillId="0" borderId="0" xfId="0" applyFont="1" applyAlignment="1">
      <alignment horizontal="left" vertical="center" wrapText="1"/>
    </xf>
    <xf numFmtId="0" fontId="31" fillId="0" borderId="0" xfId="0" applyFont="1" applyAlignment="1">
      <alignment horizontal="left" vertical="center" wrapText="1"/>
    </xf>
    <xf numFmtId="0" fontId="17" fillId="0" borderId="0" xfId="0" applyFont="1" applyAlignment="1">
      <alignment horizontal="left" vertical="center" wrapText="1"/>
    </xf>
    <xf numFmtId="0" fontId="34" fillId="0" borderId="0" xfId="0" applyFont="1" applyAlignment="1">
      <alignment horizontal="left" vertical="center" wrapText="1"/>
    </xf>
    <xf numFmtId="0" fontId="23" fillId="0" borderId="0" xfId="0" applyFont="1" applyAlignment="1">
      <alignment horizontal="center" vertical="center"/>
    </xf>
    <xf numFmtId="0" fontId="12" fillId="0" borderId="0" xfId="0" applyFont="1" applyAlignment="1">
      <alignment horizontal="left" vertical="center"/>
    </xf>
    <xf numFmtId="0" fontId="12" fillId="4" borderId="5" xfId="0" applyFont="1" applyFill="1" applyBorder="1" applyAlignment="1">
      <alignment horizontal="left" vertical="center" wrapText="1" indent="1"/>
    </xf>
    <xf numFmtId="0" fontId="12" fillId="4" borderId="10" xfId="0" applyFont="1" applyFill="1" applyBorder="1" applyAlignment="1">
      <alignment horizontal="left" vertical="center" wrapText="1" indent="1"/>
    </xf>
    <xf numFmtId="0" fontId="12" fillId="4" borderId="19" xfId="0" applyFont="1" applyFill="1" applyBorder="1" applyAlignment="1">
      <alignment horizontal="left" vertical="center" wrapText="1" indent="1"/>
    </xf>
    <xf numFmtId="0" fontId="10" fillId="0" borderId="4" xfId="0" applyFont="1" applyBorder="1" applyAlignment="1">
      <alignment horizontal="left" vertical="top" indent="1" shrinkToFit="1"/>
    </xf>
    <xf numFmtId="0" fontId="10" fillId="0" borderId="6" xfId="0" applyFont="1" applyBorder="1" applyAlignment="1">
      <alignment horizontal="left" vertical="top" indent="1" shrinkToFit="1"/>
    </xf>
    <xf numFmtId="0" fontId="10" fillId="0" borderId="7" xfId="0" applyFont="1" applyBorder="1" applyAlignment="1">
      <alignment horizontal="left" vertical="top" indent="1" shrinkToFit="1"/>
    </xf>
    <xf numFmtId="0" fontId="24" fillId="0" borderId="18" xfId="0" quotePrefix="1" applyFont="1" applyBorder="1" applyAlignment="1">
      <alignment horizontal="left" vertical="center" wrapText="1" indent="1"/>
    </xf>
    <xf numFmtId="0" fontId="24" fillId="0" borderId="6" xfId="0" applyFont="1" applyBorder="1" applyAlignment="1">
      <alignment horizontal="left" vertical="center" wrapText="1" indent="1"/>
    </xf>
    <xf numFmtId="0" fontId="24" fillId="0" borderId="7" xfId="0" applyFont="1" applyBorder="1" applyAlignment="1">
      <alignment horizontal="left" vertical="center" wrapText="1" indent="1"/>
    </xf>
    <xf numFmtId="0" fontId="28" fillId="0" borderId="8" xfId="0" applyFont="1" applyBorder="1" applyAlignment="1">
      <alignment horizontal="center"/>
    </xf>
    <xf numFmtId="0" fontId="17" fillId="0" borderId="0" xfId="0" applyFont="1" applyAlignment="1">
      <alignment horizontal="left"/>
    </xf>
    <xf numFmtId="0" fontId="6" fillId="4" borderId="4" xfId="0" applyFont="1" applyFill="1" applyBorder="1" applyAlignment="1" applyProtection="1">
      <alignment horizontal="justify" vertical="top"/>
      <protection locked="0"/>
    </xf>
    <xf numFmtId="0" fontId="6" fillId="4" borderId="6" xfId="0" applyFont="1" applyFill="1" applyBorder="1" applyAlignment="1" applyProtection="1">
      <alignment horizontal="justify" vertical="top"/>
      <protection locked="0"/>
    </xf>
    <xf numFmtId="0" fontId="6" fillId="4" borderId="7" xfId="0" applyFont="1" applyFill="1" applyBorder="1" applyAlignment="1" applyProtection="1">
      <alignment horizontal="justify" vertical="top"/>
      <protection locked="0"/>
    </xf>
    <xf numFmtId="0" fontId="15" fillId="0" borderId="0" xfId="0" applyFont="1" applyAlignment="1">
      <alignment horizontal="left" vertical="top" wrapText="1"/>
    </xf>
    <xf numFmtId="0" fontId="0" fillId="0" borderId="0" xfId="0" applyAlignment="1">
      <alignment vertical="top" wrapText="1"/>
    </xf>
    <xf numFmtId="0" fontId="10" fillId="0" borderId="2" xfId="0" applyFont="1" applyBorder="1" applyAlignment="1">
      <alignment horizontal="left" vertical="center" wrapText="1"/>
    </xf>
    <xf numFmtId="0" fontId="31" fillId="0" borderId="2" xfId="0" applyFont="1" applyBorder="1" applyAlignment="1">
      <alignment horizontal="left" vertical="center" wrapText="1"/>
    </xf>
    <xf numFmtId="0" fontId="17" fillId="0" borderId="2" xfId="0" applyFont="1" applyBorder="1" applyAlignment="1">
      <alignment horizontal="left" vertical="center" wrapText="1"/>
    </xf>
    <xf numFmtId="0" fontId="6" fillId="0" borderId="0" xfId="0" applyFont="1" applyAlignment="1">
      <alignment horizontal="left" vertical="center" wrapText="1"/>
    </xf>
    <xf numFmtId="0" fontId="11" fillId="0" borderId="6" xfId="0" applyFont="1" applyBorder="1" applyAlignment="1">
      <alignment horizontal="left" vertical="center" indent="1"/>
    </xf>
    <xf numFmtId="0" fontId="17" fillId="0" borderId="4" xfId="0" applyFont="1" applyBorder="1" applyAlignment="1">
      <alignment horizontal="left" vertical="top" wrapText="1"/>
    </xf>
    <xf numFmtId="0" fontId="17" fillId="0" borderId="6" xfId="0" applyFont="1" applyBorder="1" applyAlignment="1">
      <alignment horizontal="left" vertical="top" wrapText="1"/>
    </xf>
    <xf numFmtId="0" fontId="17" fillId="0" borderId="7" xfId="0" applyFont="1" applyBorder="1" applyAlignment="1">
      <alignment horizontal="left" vertical="top" wrapText="1"/>
    </xf>
    <xf numFmtId="0" fontId="24" fillId="0" borderId="18" xfId="0" applyFont="1" applyBorder="1" applyAlignment="1">
      <alignment horizontal="left" vertical="center" wrapText="1"/>
    </xf>
    <xf numFmtId="0" fontId="24" fillId="0" borderId="6" xfId="0" applyFont="1" applyBorder="1" applyAlignment="1">
      <alignment horizontal="left" vertical="center" wrapText="1"/>
    </xf>
    <xf numFmtId="0" fontId="24" fillId="0" borderId="7" xfId="0" applyFont="1" applyBorder="1" applyAlignment="1">
      <alignment horizontal="left" vertical="center" wrapText="1"/>
    </xf>
    <xf numFmtId="0" fontId="28" fillId="0" borderId="8" xfId="0" applyFont="1" applyBorder="1" applyAlignment="1">
      <alignment horizontal="center" vertical="center"/>
    </xf>
    <xf numFmtId="0" fontId="20" fillId="0" borderId="0" xfId="0" applyFont="1" applyAlignment="1">
      <alignment horizontal="center" vertical="center"/>
    </xf>
    <xf numFmtId="0" fontId="15" fillId="0" borderId="1" xfId="0" applyFont="1" applyBorder="1" applyAlignment="1">
      <alignment horizontal="left" vertical="center" wrapText="1" indent="1"/>
    </xf>
    <xf numFmtId="0" fontId="20" fillId="0" borderId="0" xfId="0" applyFont="1" applyAlignment="1">
      <alignment horizontal="center" vertical="center" wrapText="1"/>
    </xf>
    <xf numFmtId="0" fontId="2" fillId="0" borderId="2" xfId="2" applyBorder="1" applyAlignment="1">
      <alignment horizontal="left"/>
    </xf>
    <xf numFmtId="0" fontId="2" fillId="0" borderId="0" xfId="2" applyAlignment="1">
      <alignment horizontal="left"/>
    </xf>
    <xf numFmtId="0" fontId="6" fillId="3" borderId="4" xfId="0" applyFont="1" applyFill="1" applyBorder="1" applyAlignment="1" applyProtection="1">
      <alignment horizontal="center"/>
      <protection locked="0"/>
    </xf>
    <xf numFmtId="0" fontId="6" fillId="3" borderId="6" xfId="0" applyFont="1" applyFill="1" applyBorder="1" applyAlignment="1" applyProtection="1">
      <alignment horizontal="center"/>
      <protection locked="0"/>
    </xf>
    <xf numFmtId="0" fontId="6" fillId="3" borderId="7" xfId="0" applyFont="1" applyFill="1" applyBorder="1" applyAlignment="1" applyProtection="1">
      <alignment horizontal="center"/>
      <protection locked="0"/>
    </xf>
    <xf numFmtId="0" fontId="18" fillId="0" borderId="0" xfId="0" applyFont="1" applyAlignment="1">
      <alignment horizontal="justify" vertical="top" wrapText="1"/>
    </xf>
    <xf numFmtId="0" fontId="6" fillId="3" borderId="4" xfId="0" applyFont="1" applyFill="1" applyBorder="1" applyAlignment="1" applyProtection="1">
      <alignment horizontal="left"/>
      <protection locked="0"/>
    </xf>
    <xf numFmtId="0" fontId="6" fillId="3" borderId="6" xfId="0" applyFont="1" applyFill="1" applyBorder="1" applyAlignment="1" applyProtection="1">
      <alignment horizontal="left"/>
      <protection locked="0"/>
    </xf>
    <xf numFmtId="0" fontId="6" fillId="3" borderId="7" xfId="0" applyFont="1" applyFill="1" applyBorder="1" applyAlignment="1" applyProtection="1">
      <alignment horizontal="left"/>
      <protection locked="0"/>
    </xf>
    <xf numFmtId="0" fontId="17" fillId="2" borderId="11" xfId="0" applyFont="1" applyFill="1" applyBorder="1" applyAlignment="1">
      <alignment horizontal="left" vertical="top" wrapText="1"/>
    </xf>
    <xf numFmtId="0" fontId="0" fillId="2" borderId="11" xfId="0" applyFill="1" applyBorder="1" applyAlignment="1">
      <alignment horizontal="left" vertical="top" wrapText="1"/>
    </xf>
    <xf numFmtId="0" fontId="11" fillId="0" borderId="7" xfId="0" applyFont="1" applyBorder="1" applyAlignment="1">
      <alignment horizontal="left" vertical="center" indent="1"/>
    </xf>
    <xf numFmtId="44" fontId="15" fillId="0" borderId="2" xfId="2" applyNumberFormat="1" applyFont="1" applyBorder="1" applyAlignment="1">
      <alignment horizontal="left" vertical="center" wrapText="1" indent="1"/>
    </xf>
    <xf numFmtId="44" fontId="15" fillId="0" borderId="0" xfId="2" applyNumberFormat="1" applyFont="1" applyAlignment="1">
      <alignment horizontal="left" vertical="center" wrapText="1" indent="1"/>
    </xf>
    <xf numFmtId="0" fontId="12" fillId="0" borderId="0" xfId="0" applyFont="1" applyAlignment="1">
      <alignment horizontal="center" vertical="center"/>
    </xf>
    <xf numFmtId="0" fontId="25" fillId="0" borderId="0" xfId="0" applyFont="1" applyAlignment="1">
      <alignment horizontal="left" vertical="top"/>
    </xf>
    <xf numFmtId="0" fontId="6" fillId="0" borderId="1" xfId="0" applyFont="1" applyBorder="1" applyAlignment="1">
      <alignment horizontal="left" vertical="center" wrapText="1" indent="1"/>
    </xf>
    <xf numFmtId="0" fontId="6" fillId="2" borderId="1" xfId="0" applyFont="1" applyFill="1" applyBorder="1" applyAlignment="1">
      <alignment horizontal="left" vertical="center" wrapText="1" indent="1"/>
    </xf>
    <xf numFmtId="0" fontId="6" fillId="0" borderId="4" xfId="0" applyFont="1" applyBorder="1" applyAlignment="1">
      <alignment horizontal="left" vertical="center" wrapText="1" indent="1"/>
    </xf>
    <xf numFmtId="0" fontId="6" fillId="0" borderId="6" xfId="0" applyFont="1" applyBorder="1" applyAlignment="1">
      <alignment horizontal="left" vertical="center" wrapText="1" indent="1"/>
    </xf>
    <xf numFmtId="0" fontId="6" fillId="0" borderId="7" xfId="0" applyFont="1" applyBorder="1" applyAlignment="1">
      <alignment horizontal="left" vertical="center" wrapText="1" indent="1"/>
    </xf>
    <xf numFmtId="0" fontId="11" fillId="3" borderId="9" xfId="1" applyNumberFormat="1" applyFont="1" applyFill="1" applyBorder="1" applyAlignment="1" applyProtection="1">
      <alignment horizontal="center" vertical="center"/>
      <protection locked="0"/>
    </xf>
    <xf numFmtId="0" fontId="3" fillId="0" borderId="2" xfId="2" applyFont="1" applyBorder="1" applyAlignment="1">
      <alignment horizontal="left"/>
    </xf>
    <xf numFmtId="0" fontId="3" fillId="0" borderId="0" xfId="2" applyFont="1" applyAlignment="1">
      <alignment horizontal="left"/>
    </xf>
    <xf numFmtId="0" fontId="15" fillId="0" borderId="10" xfId="0" applyFont="1" applyBorder="1" applyAlignment="1">
      <alignment horizontal="left" vertical="top" wrapText="1"/>
    </xf>
    <xf numFmtId="0" fontId="0" fillId="0" borderId="10" xfId="0" applyBorder="1" applyAlignment="1">
      <alignment vertical="top" wrapText="1"/>
    </xf>
    <xf numFmtId="0" fontId="6" fillId="0" borderId="4" xfId="0" applyFont="1" applyFill="1" applyBorder="1" applyAlignment="1">
      <alignment horizontal="left" vertical="center" wrapText="1" indent="1"/>
    </xf>
    <xf numFmtId="0" fontId="6" fillId="0" borderId="6" xfId="0" applyFont="1" applyFill="1" applyBorder="1" applyAlignment="1">
      <alignment horizontal="left" vertical="center" wrapText="1" indent="1"/>
    </xf>
    <xf numFmtId="0" fontId="6" fillId="0" borderId="7" xfId="0" applyFont="1" applyFill="1" applyBorder="1" applyAlignment="1">
      <alignment horizontal="left" vertical="center" wrapText="1" indent="1"/>
    </xf>
    <xf numFmtId="0" fontId="11" fillId="0" borderId="0" xfId="0" applyFont="1" applyFill="1" applyAlignment="1">
      <alignment horizontal="left" vertical="top" wrapText="1"/>
    </xf>
    <xf numFmtId="0" fontId="23" fillId="0" borderId="0" xfId="0" applyFont="1" applyFill="1" applyAlignment="1">
      <alignment horizontal="left" vertical="top" wrapText="1"/>
    </xf>
    <xf numFmtId="0" fontId="23" fillId="0" borderId="0" xfId="0" applyFont="1" applyFill="1"/>
    <xf numFmtId="0" fontId="6" fillId="0" borderId="0" xfId="0" applyFont="1" applyFill="1"/>
    <xf numFmtId="0" fontId="17" fillId="0" borderId="0" xfId="0" applyFont="1" applyFill="1" applyAlignment="1">
      <alignment horizontal="right"/>
    </xf>
    <xf numFmtId="0" fontId="35" fillId="0" borderId="0" xfId="0" applyFont="1" applyBorder="1" applyAlignment="1" applyProtection="1">
      <alignment horizontal="left"/>
      <protection locked="0"/>
    </xf>
    <xf numFmtId="0" fontId="6" fillId="4" borderId="1" xfId="0" applyFont="1" applyFill="1" applyBorder="1" applyAlignment="1" applyProtection="1">
      <alignment horizontal="center"/>
      <protection locked="0"/>
    </xf>
    <xf numFmtId="0" fontId="35" fillId="4" borderId="1" xfId="0" applyFont="1" applyFill="1" applyBorder="1" applyAlignment="1" applyProtection="1">
      <alignment horizontal="left"/>
      <protection locked="0"/>
    </xf>
    <xf numFmtId="0" fontId="35" fillId="4" borderId="1" xfId="0" applyFont="1" applyFill="1" applyBorder="1" applyAlignment="1" applyProtection="1">
      <alignment horizontal="left"/>
      <protection locked="0"/>
    </xf>
  </cellXfs>
  <cellStyles count="7">
    <cellStyle name="Comma" xfId="1" builtinId="3"/>
    <cellStyle name="Currency" xfId="6" builtinId="4"/>
    <cellStyle name="Normal" xfId="0" builtinId="0"/>
    <cellStyle name="Normal 2" xfId="4" xr:uid="{00000000-0005-0000-0000-000002000000}"/>
    <cellStyle name="Normal 2 2" xfId="5" xr:uid="{00000000-0005-0000-0000-000003000000}"/>
    <cellStyle name="Normal 4" xfId="2" xr:uid="{00000000-0005-0000-0000-000004000000}"/>
    <cellStyle name="Normal 5" xfId="3" xr:uid="{00000000-0005-0000-0000-000005000000}"/>
  </cellStyles>
  <dxfs count="3">
    <dxf>
      <font>
        <color rgb="FF00B05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6"/>
  <sheetViews>
    <sheetView showGridLines="0" tabSelected="1" view="pageBreakPreview" zoomScaleNormal="100" zoomScaleSheetLayoutView="100" workbookViewId="0">
      <selection activeCell="A37" sqref="A37"/>
    </sheetView>
  </sheetViews>
  <sheetFormatPr defaultColWidth="9.1796875" defaultRowHeight="15.5" x14ac:dyDescent="0.35"/>
  <cols>
    <col min="1" max="1" width="3.453125" style="12" customWidth="1"/>
    <col min="2" max="3" width="5.54296875" style="12" customWidth="1"/>
    <col min="4" max="16384" width="9.1796875" style="12"/>
  </cols>
  <sheetData>
    <row r="1" spans="1:15" ht="20.25" customHeight="1" x14ac:dyDescent="0.35">
      <c r="A1" s="238" t="s">
        <v>261</v>
      </c>
      <c r="B1" s="238"/>
      <c r="C1" s="238"/>
      <c r="D1" s="238"/>
      <c r="E1" s="238"/>
      <c r="F1" s="238"/>
      <c r="G1" s="238"/>
      <c r="H1" s="238"/>
      <c r="I1" s="238"/>
      <c r="J1" s="238"/>
      <c r="K1" s="238"/>
      <c r="L1" s="238"/>
      <c r="M1" s="238"/>
      <c r="N1" s="238"/>
    </row>
    <row r="2" spans="1:15" ht="16.5" customHeight="1" x14ac:dyDescent="0.35">
      <c r="A2" s="240" t="s">
        <v>260</v>
      </c>
      <c r="B2" s="240"/>
      <c r="C2" s="240"/>
      <c r="D2" s="240"/>
      <c r="E2" s="240"/>
      <c r="F2" s="240"/>
      <c r="G2" s="240"/>
      <c r="H2" s="240"/>
      <c r="I2" s="240"/>
      <c r="J2" s="240"/>
      <c r="K2" s="240"/>
      <c r="L2" s="240"/>
      <c r="M2" s="240"/>
      <c r="N2" s="240"/>
      <c r="O2" s="42"/>
    </row>
    <row r="4" spans="1:15" x14ac:dyDescent="0.35">
      <c r="B4" s="5" t="s">
        <v>8</v>
      </c>
      <c r="C4" s="5"/>
    </row>
    <row r="5" spans="1:15" ht="6" customHeight="1" x14ac:dyDescent="0.35"/>
    <row r="6" spans="1:15" ht="50.25" customHeight="1" x14ac:dyDescent="0.35">
      <c r="B6" s="226" t="s">
        <v>262</v>
      </c>
      <c r="C6" s="226"/>
      <c r="D6" s="226"/>
      <c r="E6" s="226"/>
      <c r="F6" s="226"/>
      <c r="G6" s="226"/>
      <c r="H6" s="226"/>
      <c r="I6" s="226"/>
      <c r="J6" s="226"/>
      <c r="K6" s="226"/>
      <c r="L6" s="226"/>
      <c r="M6" s="226"/>
      <c r="N6" s="226"/>
    </row>
    <row r="7" spans="1:15" ht="7.5" customHeight="1" x14ac:dyDescent="0.35">
      <c r="B7" s="30"/>
      <c r="C7" s="30"/>
      <c r="D7" s="30"/>
      <c r="E7" s="30"/>
      <c r="F7" s="30"/>
      <c r="G7" s="30"/>
      <c r="H7" s="30"/>
      <c r="I7" s="30"/>
      <c r="J7" s="30"/>
      <c r="K7" s="30"/>
      <c r="L7" s="30"/>
      <c r="M7" s="30"/>
      <c r="N7" s="30"/>
    </row>
    <row r="8" spans="1:15" ht="36.75" customHeight="1" x14ac:dyDescent="0.35">
      <c r="B8" s="226" t="s">
        <v>15</v>
      </c>
      <c r="C8" s="226"/>
      <c r="D8" s="226"/>
      <c r="E8" s="226"/>
      <c r="F8" s="226"/>
      <c r="G8" s="226"/>
      <c r="H8" s="226"/>
      <c r="I8" s="226"/>
      <c r="J8" s="226"/>
      <c r="K8" s="226"/>
      <c r="L8" s="226"/>
      <c r="M8" s="226"/>
      <c r="N8" s="226"/>
    </row>
    <row r="9" spans="1:15" x14ac:dyDescent="0.35">
      <c r="B9" s="30"/>
      <c r="C9" s="30"/>
      <c r="D9" s="30"/>
      <c r="E9" s="30"/>
      <c r="F9" s="30"/>
      <c r="G9" s="30"/>
      <c r="H9" s="30"/>
      <c r="I9" s="30"/>
      <c r="J9" s="30"/>
      <c r="K9" s="30"/>
      <c r="L9" s="30"/>
      <c r="M9" s="30"/>
      <c r="N9" s="30"/>
    </row>
    <row r="10" spans="1:15" x14ac:dyDescent="0.35">
      <c r="A10" s="3">
        <v>1</v>
      </c>
      <c r="B10" s="31" t="s">
        <v>9</v>
      </c>
      <c r="C10" s="31"/>
      <c r="D10" s="30"/>
      <c r="E10" s="30"/>
      <c r="F10" s="30"/>
      <c r="G10" s="30"/>
      <c r="H10" s="30"/>
      <c r="I10" s="30"/>
      <c r="J10" s="30"/>
      <c r="K10" s="30"/>
      <c r="L10" s="30"/>
      <c r="M10" s="30"/>
      <c r="N10" s="30"/>
    </row>
    <row r="11" spans="1:15" ht="16" customHeight="1" x14ac:dyDescent="0.35">
      <c r="B11" s="239" t="s">
        <v>13</v>
      </c>
      <c r="C11" s="239"/>
      <c r="D11" s="239"/>
      <c r="E11" s="239"/>
      <c r="F11" s="239"/>
      <c r="G11" s="239"/>
      <c r="H11" s="239"/>
      <c r="I11" s="239"/>
      <c r="J11" s="239"/>
      <c r="K11" s="239"/>
      <c r="L11" s="239"/>
      <c r="M11" s="239"/>
      <c r="N11" s="239"/>
    </row>
    <row r="12" spans="1:15" ht="16" customHeight="1" x14ac:dyDescent="0.35">
      <c r="B12" s="12" t="s">
        <v>103</v>
      </c>
      <c r="D12" s="4"/>
      <c r="E12" s="4"/>
      <c r="F12" s="4"/>
      <c r="J12" s="4"/>
    </row>
    <row r="13" spans="1:15" x14ac:dyDescent="0.35">
      <c r="B13" s="4"/>
      <c r="C13" s="4"/>
      <c r="D13" s="4"/>
      <c r="E13" s="4"/>
      <c r="F13" s="4"/>
      <c r="J13" s="4"/>
    </row>
    <row r="14" spans="1:15" x14ac:dyDescent="0.35">
      <c r="A14" s="3">
        <v>2</v>
      </c>
      <c r="B14" s="32" t="s">
        <v>14</v>
      </c>
      <c r="C14" s="32"/>
    </row>
    <row r="15" spans="1:15" ht="34.5" customHeight="1" x14ac:dyDescent="0.35">
      <c r="A15" s="3"/>
      <c r="B15" s="226" t="s">
        <v>194</v>
      </c>
      <c r="C15" s="226"/>
      <c r="D15" s="226"/>
      <c r="E15" s="226"/>
      <c r="F15" s="226"/>
      <c r="G15" s="226"/>
      <c r="H15" s="226"/>
      <c r="I15" s="226"/>
      <c r="J15" s="226"/>
      <c r="K15" s="226"/>
      <c r="L15" s="226"/>
      <c r="M15" s="226"/>
      <c r="N15" s="226"/>
    </row>
    <row r="16" spans="1:15" x14ac:dyDescent="0.35">
      <c r="B16" s="4"/>
      <c r="C16" s="4"/>
      <c r="D16" s="4"/>
      <c r="E16" s="4"/>
      <c r="F16" s="4"/>
      <c r="J16" s="4"/>
    </row>
    <row r="17" spans="1:30" x14ac:dyDescent="0.35">
      <c r="A17" s="3">
        <v>3</v>
      </c>
      <c r="B17" s="5" t="s">
        <v>16</v>
      </c>
      <c r="C17" s="5"/>
    </row>
    <row r="18" spans="1:30" ht="24" customHeight="1" x14ac:dyDescent="0.35">
      <c r="A18" s="6"/>
      <c r="B18" s="226" t="s">
        <v>195</v>
      </c>
      <c r="C18" s="226"/>
      <c r="D18" s="226"/>
      <c r="E18" s="226"/>
      <c r="F18" s="226"/>
      <c r="G18" s="226"/>
      <c r="H18" s="226"/>
      <c r="I18" s="226"/>
      <c r="J18" s="226"/>
      <c r="K18" s="226"/>
      <c r="L18" s="226"/>
      <c r="M18" s="226"/>
      <c r="N18" s="226"/>
    </row>
    <row r="19" spans="1:30" ht="57" customHeight="1" x14ac:dyDescent="0.35">
      <c r="A19" s="6"/>
      <c r="B19" s="226" t="s">
        <v>197</v>
      </c>
      <c r="C19" s="226"/>
      <c r="D19" s="226"/>
      <c r="E19" s="226"/>
      <c r="F19" s="226"/>
      <c r="G19" s="226"/>
      <c r="H19" s="226"/>
      <c r="I19" s="226"/>
      <c r="J19" s="226"/>
      <c r="K19" s="226"/>
      <c r="L19" s="226"/>
      <c r="M19" s="226"/>
      <c r="N19" s="226"/>
      <c r="O19" s="236"/>
      <c r="P19" s="236"/>
      <c r="Q19" s="236"/>
      <c r="R19" s="236"/>
      <c r="S19" s="236"/>
      <c r="T19" s="236"/>
      <c r="U19" s="236"/>
      <c r="V19" s="236"/>
      <c r="W19" s="236"/>
      <c r="X19" s="236"/>
      <c r="Y19" s="188"/>
      <c r="Z19" s="188"/>
      <c r="AA19" s="188"/>
      <c r="AB19" s="188"/>
      <c r="AC19" s="188"/>
      <c r="AD19" s="188"/>
    </row>
    <row r="20" spans="1:30" ht="43.5" customHeight="1" x14ac:dyDescent="0.35">
      <c r="A20" s="6"/>
      <c r="B20" s="241" t="s">
        <v>199</v>
      </c>
      <c r="C20" s="241"/>
      <c r="D20" s="241"/>
      <c r="E20" s="241"/>
      <c r="F20" s="241"/>
      <c r="G20" s="241"/>
      <c r="H20" s="241"/>
      <c r="I20" s="241"/>
      <c r="J20" s="241"/>
      <c r="K20" s="241"/>
      <c r="L20" s="241"/>
      <c r="M20" s="241"/>
      <c r="N20" s="241"/>
      <c r="O20" s="187"/>
      <c r="P20" s="187"/>
      <c r="Q20" s="187"/>
      <c r="R20" s="187"/>
      <c r="S20" s="187"/>
      <c r="T20" s="187"/>
      <c r="U20" s="187"/>
      <c r="V20" s="187"/>
      <c r="W20" s="187"/>
      <c r="X20" s="187"/>
      <c r="Y20" s="188"/>
      <c r="Z20" s="188"/>
      <c r="AA20" s="188"/>
      <c r="AB20" s="188"/>
      <c r="AC20" s="188"/>
      <c r="AD20" s="188"/>
    </row>
    <row r="21" spans="1:30" ht="68.25" customHeight="1" x14ac:dyDescent="0.35">
      <c r="A21" s="6"/>
      <c r="B21" s="226" t="s">
        <v>198</v>
      </c>
      <c r="C21" s="226"/>
      <c r="D21" s="226"/>
      <c r="E21" s="226"/>
      <c r="F21" s="226"/>
      <c r="G21" s="226"/>
      <c r="H21" s="226"/>
      <c r="I21" s="226"/>
      <c r="J21" s="226"/>
      <c r="K21" s="226"/>
      <c r="L21" s="226"/>
      <c r="M21" s="226"/>
      <c r="N21" s="226"/>
      <c r="O21" s="236"/>
      <c r="P21" s="236"/>
      <c r="Q21" s="236"/>
      <c r="R21" s="236"/>
      <c r="S21" s="236"/>
      <c r="T21" s="236"/>
      <c r="U21" s="236"/>
      <c r="V21" s="236"/>
      <c r="W21" s="236"/>
      <c r="X21" s="236"/>
      <c r="Y21" s="33"/>
      <c r="Z21" s="33"/>
      <c r="AA21" s="33"/>
      <c r="AB21" s="33"/>
      <c r="AC21" s="33"/>
      <c r="AD21" s="33"/>
    </row>
    <row r="22" spans="1:30" ht="31.5" customHeight="1" x14ac:dyDescent="0.35">
      <c r="A22" s="6"/>
      <c r="B22" s="226" t="s">
        <v>108</v>
      </c>
      <c r="C22" s="226"/>
      <c r="D22" s="226"/>
      <c r="E22" s="226"/>
      <c r="F22" s="226"/>
      <c r="G22" s="226"/>
      <c r="H22" s="226"/>
      <c r="I22" s="226"/>
      <c r="J22" s="226"/>
      <c r="K22" s="226"/>
      <c r="L22" s="226"/>
      <c r="M22" s="226"/>
      <c r="N22" s="226"/>
      <c r="O22" s="236"/>
      <c r="P22" s="236"/>
      <c r="Q22" s="236"/>
      <c r="R22" s="236"/>
      <c r="S22" s="236"/>
      <c r="T22" s="236"/>
      <c r="U22" s="236"/>
      <c r="V22" s="236"/>
      <c r="W22" s="236"/>
      <c r="X22" s="236"/>
    </row>
    <row r="23" spans="1:30" ht="36" customHeight="1" x14ac:dyDescent="0.35">
      <c r="A23" s="6"/>
      <c r="B23" s="226" t="s">
        <v>196</v>
      </c>
      <c r="C23" s="226"/>
      <c r="D23" s="226"/>
      <c r="E23" s="226"/>
      <c r="F23" s="226"/>
      <c r="G23" s="226"/>
      <c r="H23" s="226"/>
      <c r="I23" s="226"/>
      <c r="J23" s="226"/>
      <c r="K23" s="226"/>
      <c r="L23" s="226"/>
      <c r="M23" s="226"/>
      <c r="N23" s="226"/>
      <c r="O23" s="237"/>
      <c r="P23" s="237"/>
      <c r="Q23" s="237"/>
      <c r="R23" s="237"/>
      <c r="S23" s="237"/>
      <c r="T23" s="237"/>
      <c r="U23" s="237"/>
      <c r="V23" s="237"/>
      <c r="W23" s="237"/>
      <c r="X23" s="237"/>
    </row>
    <row r="24" spans="1:30" s="36" customFormat="1" x14ac:dyDescent="0.35">
      <c r="A24" s="34">
        <v>4</v>
      </c>
      <c r="B24" s="35" t="s">
        <v>10</v>
      </c>
      <c r="C24" s="35"/>
    </row>
    <row r="25" spans="1:30" s="36" customFormat="1" ht="33.75" customHeight="1" x14ac:dyDescent="0.35">
      <c r="A25" s="37"/>
      <c r="B25" s="234" t="s">
        <v>28</v>
      </c>
      <c r="C25" s="234"/>
      <c r="D25" s="235"/>
      <c r="E25" s="235"/>
      <c r="F25" s="235"/>
      <c r="G25" s="235"/>
      <c r="H25" s="235"/>
      <c r="I25" s="235"/>
      <c r="J25" s="235"/>
      <c r="K25" s="235"/>
      <c r="L25" s="235"/>
      <c r="M25" s="235"/>
      <c r="N25" s="235"/>
    </row>
    <row r="26" spans="1:30" s="36" customFormat="1" x14ac:dyDescent="0.35">
      <c r="A26" s="37"/>
      <c r="B26" s="38"/>
      <c r="C26" s="38"/>
      <c r="D26" s="39"/>
      <c r="E26" s="39"/>
      <c r="F26" s="39"/>
      <c r="G26" s="39"/>
      <c r="H26" s="39"/>
      <c r="I26" s="39"/>
      <c r="J26" s="39"/>
      <c r="K26" s="39"/>
      <c r="L26" s="39"/>
      <c r="M26" s="39"/>
      <c r="N26" s="39"/>
    </row>
    <row r="27" spans="1:30" s="36" customFormat="1" x14ac:dyDescent="0.35">
      <c r="A27" s="37"/>
      <c r="B27" s="228"/>
      <c r="C27" s="229"/>
      <c r="D27" s="41" t="s">
        <v>27</v>
      </c>
      <c r="E27" s="39"/>
      <c r="F27" s="39"/>
      <c r="G27" s="39"/>
      <c r="H27" s="38"/>
      <c r="J27" s="39"/>
      <c r="K27" s="39"/>
      <c r="L27" s="39"/>
      <c r="M27" s="39"/>
      <c r="N27" s="39"/>
    </row>
    <row r="28" spans="1:30" s="36" customFormat="1" x14ac:dyDescent="0.35">
      <c r="A28" s="37"/>
      <c r="B28" s="232"/>
      <c r="C28" s="233"/>
      <c r="D28" s="41" t="s">
        <v>166</v>
      </c>
      <c r="E28" s="39"/>
      <c r="F28" s="39"/>
      <c r="G28" s="39"/>
      <c r="H28" s="38"/>
      <c r="J28" s="39"/>
      <c r="K28" s="39"/>
      <c r="L28" s="39"/>
      <c r="M28" s="39"/>
      <c r="N28" s="39"/>
    </row>
    <row r="29" spans="1:30" s="36" customFormat="1" x14ac:dyDescent="0.35">
      <c r="A29" s="37"/>
      <c r="B29" s="230"/>
      <c r="C29" s="231"/>
      <c r="D29" s="41" t="s">
        <v>11</v>
      </c>
      <c r="E29" s="39"/>
      <c r="F29" s="39"/>
      <c r="G29" s="39"/>
      <c r="H29" s="39"/>
    </row>
    <row r="30" spans="1:30" s="36" customFormat="1" x14ac:dyDescent="0.35">
      <c r="A30" s="37"/>
      <c r="E30" s="39"/>
      <c r="F30" s="39"/>
      <c r="G30" s="39"/>
      <c r="H30" s="39"/>
      <c r="I30" s="39"/>
      <c r="J30" s="39"/>
      <c r="K30" s="39"/>
      <c r="L30" s="39"/>
      <c r="M30" s="39"/>
      <c r="N30" s="39"/>
    </row>
    <row r="31" spans="1:30" s="36" customFormat="1" x14ac:dyDescent="0.35">
      <c r="A31" s="34">
        <v>5</v>
      </c>
      <c r="B31" s="35" t="s">
        <v>37</v>
      </c>
      <c r="C31" s="35"/>
      <c r="E31" s="39"/>
      <c r="F31" s="39"/>
      <c r="G31" s="39"/>
      <c r="H31" s="39"/>
      <c r="I31" s="39"/>
      <c r="J31" s="39"/>
      <c r="K31" s="39"/>
      <c r="L31" s="39"/>
      <c r="M31" s="39"/>
      <c r="N31" s="39"/>
    </row>
    <row r="32" spans="1:30" ht="35.25" customHeight="1" x14ac:dyDescent="0.35">
      <c r="A32" s="7"/>
      <c r="B32" s="226" t="s">
        <v>35</v>
      </c>
      <c r="C32" s="226"/>
      <c r="D32" s="227"/>
      <c r="E32" s="227"/>
      <c r="F32" s="227"/>
      <c r="G32" s="227"/>
      <c r="H32" s="227"/>
      <c r="I32" s="227"/>
      <c r="J32" s="227"/>
      <c r="K32" s="227"/>
      <c r="L32" s="227"/>
      <c r="M32" s="227"/>
      <c r="N32" s="227"/>
    </row>
    <row r="33" spans="1:14" x14ac:dyDescent="0.35">
      <c r="A33" s="40"/>
    </row>
    <row r="34" spans="1:14" x14ac:dyDescent="0.35">
      <c r="A34" s="34">
        <v>6</v>
      </c>
      <c r="B34" s="225" t="s">
        <v>12</v>
      </c>
      <c r="C34" s="225"/>
      <c r="D34" s="225"/>
    </row>
    <row r="35" spans="1:14" ht="36.75" customHeight="1" x14ac:dyDescent="0.35">
      <c r="A35" s="7"/>
      <c r="B35" s="226" t="s">
        <v>36</v>
      </c>
      <c r="C35" s="226"/>
      <c r="D35" s="227"/>
      <c r="E35" s="227"/>
      <c r="F35" s="227"/>
      <c r="G35" s="227"/>
      <c r="H35" s="227"/>
      <c r="I35" s="227"/>
      <c r="J35" s="227"/>
      <c r="K35" s="227"/>
      <c r="L35" s="227"/>
      <c r="M35" s="227"/>
      <c r="N35" s="227"/>
    </row>
    <row r="36" spans="1:14" s="36" customFormat="1" ht="17.25" customHeight="1" x14ac:dyDescent="0.35">
      <c r="A36" s="224" t="s">
        <v>263</v>
      </c>
      <c r="B36" s="224"/>
      <c r="C36" s="224"/>
      <c r="D36" s="224"/>
      <c r="E36" s="224"/>
      <c r="F36" s="224"/>
      <c r="G36" s="224"/>
      <c r="H36" s="224"/>
      <c r="I36" s="224"/>
      <c r="J36" s="224"/>
      <c r="K36" s="224"/>
      <c r="L36" s="224"/>
      <c r="M36" s="224"/>
      <c r="N36" s="224"/>
    </row>
  </sheetData>
  <sheetProtection algorithmName="SHA-512" hashValue="H9OnKVib85FnbLXb1XXtdSwz/J7EnfHIFesy7E48v1bonZisOyKI9g8eXPEp+ge87pB2wEqfIzgp38Fj4xM4dA==" saltValue="YSG/IX6ukSd7D/liWmUaRQ==" spinCount="100000" sheet="1"/>
  <mergeCells count="24">
    <mergeCell ref="A1:N1"/>
    <mergeCell ref="O19:X19"/>
    <mergeCell ref="O21:X21"/>
    <mergeCell ref="B15:N15"/>
    <mergeCell ref="B6:N6"/>
    <mergeCell ref="B8:N8"/>
    <mergeCell ref="B11:N11"/>
    <mergeCell ref="A2:N2"/>
    <mergeCell ref="B18:N18"/>
    <mergeCell ref="B19:N19"/>
    <mergeCell ref="B20:N20"/>
    <mergeCell ref="B22:N22"/>
    <mergeCell ref="B23:N23"/>
    <mergeCell ref="B25:N25"/>
    <mergeCell ref="B21:N21"/>
    <mergeCell ref="O22:X22"/>
    <mergeCell ref="O23:X23"/>
    <mergeCell ref="A36:N36"/>
    <mergeCell ref="B34:D34"/>
    <mergeCell ref="B35:N35"/>
    <mergeCell ref="B32:N32"/>
    <mergeCell ref="B27:C27"/>
    <mergeCell ref="B29:C29"/>
    <mergeCell ref="B28:C28"/>
  </mergeCells>
  <pageMargins left="0.7" right="0.7" top="0.75" bottom="0.75" header="0.3" footer="0.3"/>
  <pageSetup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L251"/>
  <sheetViews>
    <sheetView showGridLines="0" view="pageBreakPreview" zoomScaleNormal="100" zoomScaleSheetLayoutView="100" workbookViewId="0">
      <selection activeCell="D6" sqref="D6:H6"/>
    </sheetView>
  </sheetViews>
  <sheetFormatPr defaultColWidth="9.1796875" defaultRowHeight="14" x14ac:dyDescent="0.3"/>
  <cols>
    <col min="1" max="1" width="6" style="57" customWidth="1"/>
    <col min="2" max="5" width="9" style="57" customWidth="1"/>
    <col min="6" max="6" width="2.54296875" style="57" customWidth="1"/>
    <col min="7" max="7" width="6" style="57" customWidth="1"/>
    <col min="8" max="8" width="8" style="57" customWidth="1"/>
    <col min="9" max="9" width="10.54296875" style="57" customWidth="1"/>
    <col min="10" max="10" width="17" style="57" customWidth="1"/>
    <col min="11" max="13" width="9" style="57" customWidth="1"/>
    <col min="14" max="14" width="9.453125" style="57" customWidth="1"/>
    <col min="15" max="15" width="26.453125" style="57" customWidth="1"/>
    <col min="16" max="16" width="9.1796875" style="57" customWidth="1"/>
    <col min="17" max="17" width="9.1796875" style="171" hidden="1" customWidth="1"/>
    <col min="18" max="18" width="9.1796875" style="57" hidden="1" customWidth="1"/>
    <col min="19" max="19" width="10.54296875" style="57" hidden="1" customWidth="1"/>
    <col min="20" max="20" width="9.1796875" style="57" hidden="1" customWidth="1"/>
    <col min="21" max="21" width="9.1796875" style="57" customWidth="1"/>
    <col min="22" max="23" width="9.1796875" style="57"/>
    <col min="24" max="62" width="9.1796875" style="57" customWidth="1"/>
    <col min="63" max="16384" width="9.1796875" style="57"/>
  </cols>
  <sheetData>
    <row r="1" spans="1:64" ht="6.75" customHeight="1" x14ac:dyDescent="0.3">
      <c r="Q1" s="77"/>
      <c r="R1" s="78"/>
    </row>
    <row r="2" spans="1:64" ht="22.5" customHeight="1" thickBot="1" x14ac:dyDescent="0.35">
      <c r="A2" s="79"/>
      <c r="B2" s="281" t="s">
        <v>226</v>
      </c>
      <c r="C2" s="281"/>
      <c r="D2" s="281"/>
      <c r="E2" s="281"/>
      <c r="F2" s="281"/>
      <c r="G2" s="281"/>
      <c r="H2" s="281"/>
      <c r="I2" s="281"/>
      <c r="J2" s="281"/>
      <c r="K2" s="281"/>
      <c r="L2" s="281"/>
      <c r="M2" s="281"/>
      <c r="N2" s="281"/>
      <c r="O2" s="281"/>
      <c r="P2" s="79"/>
      <c r="Q2" s="77"/>
      <c r="R2" s="78"/>
    </row>
    <row r="3" spans="1:64" ht="4.5" customHeight="1" x14ac:dyDescent="0.3">
      <c r="Q3" s="77"/>
      <c r="R3" s="78"/>
    </row>
    <row r="4" spans="1:64" ht="48.65" customHeight="1" x14ac:dyDescent="0.3">
      <c r="B4" s="290" t="s">
        <v>227</v>
      </c>
      <c r="C4" s="290"/>
      <c r="D4" s="290"/>
      <c r="E4" s="290"/>
      <c r="F4" s="290"/>
      <c r="G4" s="290"/>
      <c r="H4" s="290"/>
      <c r="I4" s="290"/>
      <c r="J4" s="290"/>
      <c r="K4" s="290"/>
      <c r="L4" s="290"/>
      <c r="M4" s="290"/>
      <c r="N4" s="290"/>
      <c r="O4" s="290"/>
      <c r="Q4" s="77"/>
      <c r="R4" s="78"/>
    </row>
    <row r="5" spans="1:64" ht="24" hidden="1" customHeight="1" x14ac:dyDescent="0.3">
      <c r="B5" s="80"/>
      <c r="C5" s="80"/>
      <c r="D5" s="80"/>
      <c r="E5" s="80"/>
      <c r="F5" s="80"/>
      <c r="G5" s="80"/>
      <c r="H5" s="80"/>
      <c r="I5" s="80"/>
      <c r="J5" s="80"/>
      <c r="K5" s="80"/>
      <c r="L5" s="80"/>
      <c r="M5" s="80"/>
      <c r="N5" s="80"/>
      <c r="O5" s="80"/>
      <c r="Q5" s="77"/>
      <c r="R5" s="78"/>
    </row>
    <row r="6" spans="1:64" ht="15" customHeight="1" x14ac:dyDescent="0.3">
      <c r="B6" s="81" t="s">
        <v>30</v>
      </c>
      <c r="D6" s="287"/>
      <c r="E6" s="288"/>
      <c r="F6" s="288"/>
      <c r="G6" s="288"/>
      <c r="H6" s="289"/>
      <c r="J6" s="82" t="str">
        <f>IF(SUM(Q6:R11)&gt;0,"Complete all highlighted text boxes","")</f>
        <v>Complete all highlighted text boxes</v>
      </c>
      <c r="Q6" s="77">
        <f>IF(D6="",1,0)</f>
        <v>1</v>
      </c>
      <c r="R6" s="78"/>
    </row>
    <row r="7" spans="1:64" ht="8.25" customHeight="1" x14ac:dyDescent="0.3">
      <c r="B7" s="81"/>
      <c r="Q7" s="77"/>
      <c r="R7" s="78"/>
    </row>
    <row r="8" spans="1:64" ht="15" customHeight="1" x14ac:dyDescent="0.3">
      <c r="B8" s="81" t="s">
        <v>163</v>
      </c>
      <c r="D8" s="287"/>
      <c r="E8" s="288"/>
      <c r="F8" s="288"/>
      <c r="G8" s="288"/>
      <c r="H8" s="289"/>
      <c r="J8" s="57" t="s">
        <v>177</v>
      </c>
      <c r="K8" s="81"/>
      <c r="L8" s="291"/>
      <c r="M8" s="292"/>
      <c r="N8" s="293"/>
      <c r="Q8" s="77">
        <f>IF(D8="",1,0)</f>
        <v>1</v>
      </c>
      <c r="R8" s="78"/>
    </row>
    <row r="9" spans="1:64" ht="15" customHeight="1" x14ac:dyDescent="0.3">
      <c r="B9" s="81" t="s">
        <v>33</v>
      </c>
      <c r="D9" s="287"/>
      <c r="E9" s="288"/>
      <c r="F9" s="288"/>
      <c r="G9" s="288"/>
      <c r="H9" s="289"/>
      <c r="J9" s="57" t="s">
        <v>176</v>
      </c>
      <c r="L9" s="291"/>
      <c r="M9" s="292"/>
      <c r="N9" s="293"/>
      <c r="Q9" s="77">
        <f>IF(D9="",1,0)</f>
        <v>1</v>
      </c>
      <c r="R9" s="78">
        <f>IF(K8="",1,0)</f>
        <v>1</v>
      </c>
    </row>
    <row r="10" spans="1:64" ht="15" customHeight="1" x14ac:dyDescent="0.3">
      <c r="B10" s="81" t="s">
        <v>31</v>
      </c>
      <c r="D10" s="287"/>
      <c r="E10" s="288"/>
      <c r="F10" s="288"/>
      <c r="G10" s="288"/>
      <c r="H10" s="289"/>
      <c r="Q10" s="77">
        <f>IF(D10="",1,0)</f>
        <v>1</v>
      </c>
      <c r="R10" s="78">
        <f>IF(K9="",1,0)</f>
        <v>1</v>
      </c>
    </row>
    <row r="11" spans="1:64" ht="15" customHeight="1" x14ac:dyDescent="0.3">
      <c r="B11" s="81" t="s">
        <v>32</v>
      </c>
      <c r="D11" s="287"/>
      <c r="E11" s="288"/>
      <c r="F11" s="288"/>
      <c r="G11" s="288"/>
      <c r="H11" s="289"/>
      <c r="Q11" s="77">
        <f>IF(D11="",1,0)</f>
        <v>1</v>
      </c>
      <c r="R11" s="78"/>
      <c r="T11" s="73"/>
    </row>
    <row r="12" spans="1:64" ht="9.75" customHeight="1" x14ac:dyDescent="0.3">
      <c r="Q12" s="57"/>
      <c r="R12" s="83" t="s">
        <v>29</v>
      </c>
    </row>
    <row r="13" spans="1:64" s="84" customFormat="1" ht="15" customHeight="1" x14ac:dyDescent="0.4">
      <c r="B13" s="85" t="s">
        <v>16</v>
      </c>
      <c r="C13" s="86"/>
      <c r="D13" s="86"/>
      <c r="E13" s="86"/>
      <c r="F13" s="86"/>
      <c r="G13" s="86"/>
      <c r="H13" s="86"/>
      <c r="I13" s="86"/>
      <c r="J13" s="86"/>
      <c r="K13" s="86"/>
      <c r="L13" s="86"/>
      <c r="M13" s="86"/>
      <c r="N13" s="86"/>
      <c r="O13" s="86"/>
      <c r="P13" s="87"/>
      <c r="Q13" s="87"/>
      <c r="R13" s="87"/>
      <c r="S13" s="87"/>
      <c r="T13" s="87"/>
      <c r="U13" s="87"/>
      <c r="V13" s="87"/>
      <c r="W13" s="87"/>
      <c r="X13" s="87"/>
      <c r="Y13" s="87"/>
      <c r="Z13" s="87"/>
      <c r="AA13" s="87"/>
      <c r="AB13" s="87"/>
      <c r="AC13" s="87"/>
      <c r="AF13" s="88"/>
      <c r="AH13" s="89" t="s">
        <v>16</v>
      </c>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L13" s="88"/>
    </row>
    <row r="14" spans="1:64" s="84" customFormat="1" ht="30" customHeight="1" x14ac:dyDescent="0.3">
      <c r="B14" s="309" t="s">
        <v>202</v>
      </c>
      <c r="C14" s="310"/>
      <c r="D14" s="310"/>
      <c r="E14" s="310"/>
      <c r="F14" s="310"/>
      <c r="G14" s="310"/>
      <c r="H14" s="310"/>
      <c r="I14" s="310"/>
      <c r="J14" s="310"/>
      <c r="K14" s="310"/>
      <c r="L14" s="310"/>
      <c r="M14" s="310"/>
      <c r="N14" s="310"/>
      <c r="O14" s="310"/>
      <c r="P14" s="189"/>
      <c r="Q14" s="87"/>
      <c r="R14" s="87"/>
      <c r="S14" s="87"/>
      <c r="T14" s="87"/>
      <c r="U14" s="87"/>
      <c r="V14" s="87"/>
      <c r="W14" s="87"/>
      <c r="X14" s="87"/>
      <c r="Y14" s="87"/>
      <c r="Z14" s="87"/>
      <c r="AA14" s="87"/>
      <c r="AB14" s="87"/>
      <c r="AC14" s="87"/>
      <c r="AF14" s="88"/>
      <c r="AI14" s="90" t="s">
        <v>39</v>
      </c>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L14" s="88"/>
    </row>
    <row r="15" spans="1:64" s="84" customFormat="1" ht="18" customHeight="1" x14ac:dyDescent="0.3">
      <c r="B15" s="268" t="s">
        <v>200</v>
      </c>
      <c r="C15" s="268"/>
      <c r="D15" s="268"/>
      <c r="E15" s="268"/>
      <c r="F15" s="268"/>
      <c r="G15" s="268"/>
      <c r="H15" s="268"/>
      <c r="I15" s="268"/>
      <c r="J15" s="268"/>
      <c r="K15" s="268"/>
      <c r="L15" s="268"/>
      <c r="M15" s="268"/>
      <c r="N15" s="268"/>
      <c r="O15" s="268"/>
      <c r="P15" s="189"/>
      <c r="Q15" s="87"/>
      <c r="R15" s="87"/>
      <c r="S15" s="87"/>
      <c r="T15" s="87"/>
      <c r="U15" s="87"/>
      <c r="V15" s="87"/>
      <c r="W15" s="87"/>
      <c r="X15" s="87"/>
      <c r="Y15" s="87"/>
      <c r="Z15" s="87"/>
      <c r="AA15" s="87"/>
      <c r="AB15" s="87"/>
      <c r="AC15" s="87"/>
      <c r="AF15" s="88"/>
      <c r="AI15" s="90"/>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L15" s="88"/>
    </row>
    <row r="16" spans="1:64" s="84" customFormat="1" ht="18" customHeight="1" x14ac:dyDescent="0.3">
      <c r="B16" s="268" t="s">
        <v>201</v>
      </c>
      <c r="C16" s="269"/>
      <c r="D16" s="269"/>
      <c r="E16" s="269"/>
      <c r="F16" s="269"/>
      <c r="G16" s="269"/>
      <c r="H16" s="269"/>
      <c r="I16" s="269"/>
      <c r="J16" s="269"/>
      <c r="K16" s="269"/>
      <c r="L16" s="269"/>
      <c r="M16" s="269"/>
      <c r="N16" s="269"/>
      <c r="O16" s="269"/>
      <c r="P16" s="269"/>
      <c r="Q16" s="87"/>
      <c r="R16" s="87"/>
      <c r="S16" s="87"/>
      <c r="T16" s="87"/>
      <c r="U16" s="87"/>
      <c r="V16" s="87"/>
      <c r="W16" s="87"/>
      <c r="X16" s="87"/>
      <c r="Y16" s="87"/>
      <c r="Z16" s="87"/>
      <c r="AA16" s="87"/>
      <c r="AB16" s="87"/>
      <c r="AC16" s="87"/>
      <c r="AF16" s="88"/>
      <c r="AI16" s="90" t="s">
        <v>49</v>
      </c>
      <c r="AJ16" s="87"/>
      <c r="AK16" s="87"/>
      <c r="AL16" s="87"/>
      <c r="AM16" s="87"/>
      <c r="AN16" s="87"/>
      <c r="AO16" s="87"/>
      <c r="AP16" s="87"/>
      <c r="AQ16" s="87"/>
      <c r="AR16" s="87"/>
      <c r="AS16" s="87"/>
      <c r="AT16" s="87"/>
      <c r="AU16" s="87"/>
      <c r="AV16" s="87"/>
      <c r="AW16" s="87"/>
      <c r="AX16" s="87"/>
      <c r="AY16" s="87"/>
      <c r="AZ16" s="87"/>
      <c r="BA16" s="87"/>
      <c r="BB16" s="87"/>
      <c r="BC16" s="87"/>
      <c r="BD16" s="87"/>
      <c r="BE16" s="87"/>
      <c r="BF16" s="87"/>
      <c r="BG16" s="87"/>
      <c r="BH16" s="87"/>
      <c r="BI16" s="87"/>
      <c r="BL16" s="88"/>
    </row>
    <row r="17" spans="2:64" s="84" customFormat="1" ht="18" customHeight="1" x14ac:dyDescent="0.3">
      <c r="B17" s="268" t="s">
        <v>203</v>
      </c>
      <c r="C17" s="269"/>
      <c r="D17" s="269"/>
      <c r="E17" s="269"/>
      <c r="F17" s="269"/>
      <c r="G17" s="269"/>
      <c r="H17" s="269"/>
      <c r="I17" s="269"/>
      <c r="J17" s="269"/>
      <c r="K17" s="269"/>
      <c r="L17" s="269"/>
      <c r="M17" s="269"/>
      <c r="N17" s="269"/>
      <c r="O17" s="269"/>
      <c r="P17" s="269"/>
      <c r="Q17" s="87"/>
      <c r="R17" s="87"/>
      <c r="S17" s="87"/>
      <c r="T17" s="87"/>
      <c r="U17" s="87"/>
      <c r="V17" s="87"/>
      <c r="W17" s="87"/>
      <c r="X17" s="87"/>
      <c r="Y17" s="87"/>
      <c r="Z17" s="87"/>
      <c r="AA17" s="87"/>
      <c r="AB17" s="87"/>
      <c r="AC17" s="87"/>
      <c r="AF17" s="88"/>
      <c r="AI17" s="90" t="s">
        <v>40</v>
      </c>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L17" s="88"/>
    </row>
    <row r="18" spans="2:64" s="84" customFormat="1" ht="32.25" customHeight="1" x14ac:dyDescent="0.3">
      <c r="B18" s="268" t="s">
        <v>46</v>
      </c>
      <c r="C18" s="269"/>
      <c r="D18" s="269"/>
      <c r="E18" s="269"/>
      <c r="F18" s="269"/>
      <c r="G18" s="269"/>
      <c r="H18" s="269"/>
      <c r="I18" s="269"/>
      <c r="J18" s="269"/>
      <c r="K18" s="269"/>
      <c r="L18" s="269"/>
      <c r="M18" s="269"/>
      <c r="N18" s="269"/>
      <c r="O18" s="269"/>
      <c r="P18" s="190"/>
      <c r="Q18" s="87"/>
      <c r="R18" s="87"/>
      <c r="S18" s="87"/>
      <c r="T18" s="87"/>
      <c r="U18" s="87"/>
      <c r="V18" s="87"/>
      <c r="W18" s="87"/>
      <c r="X18" s="87"/>
      <c r="Y18" s="87"/>
      <c r="Z18" s="87"/>
      <c r="AA18" s="87"/>
      <c r="AB18" s="87"/>
      <c r="AC18" s="87"/>
      <c r="AF18" s="88"/>
      <c r="AI18" s="90" t="s">
        <v>41</v>
      </c>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L18" s="88"/>
    </row>
    <row r="19" spans="2:64" s="84" customFormat="1" ht="31.5" customHeight="1" x14ac:dyDescent="0.3">
      <c r="B19" s="268" t="s">
        <v>105</v>
      </c>
      <c r="C19" s="268"/>
      <c r="D19" s="268"/>
      <c r="E19" s="268"/>
      <c r="F19" s="268"/>
      <c r="G19" s="268"/>
      <c r="H19" s="268"/>
      <c r="I19" s="268"/>
      <c r="J19" s="268"/>
      <c r="K19" s="268"/>
      <c r="L19" s="268"/>
      <c r="M19" s="268"/>
      <c r="N19" s="268"/>
      <c r="O19" s="268"/>
      <c r="P19" s="190"/>
      <c r="Q19" s="87"/>
      <c r="R19" s="87"/>
      <c r="S19" s="87"/>
      <c r="T19" s="87"/>
      <c r="U19" s="87"/>
      <c r="V19" s="87"/>
      <c r="W19" s="87"/>
      <c r="X19" s="87"/>
      <c r="Y19" s="87"/>
      <c r="Z19" s="87"/>
      <c r="AA19" s="87"/>
      <c r="AB19" s="87"/>
      <c r="AC19" s="87"/>
      <c r="AF19" s="88"/>
      <c r="AI19" s="90"/>
      <c r="AJ19" s="87"/>
      <c r="AK19" s="87"/>
      <c r="AL19" s="87"/>
      <c r="AM19" s="87"/>
      <c r="AN19" s="87"/>
      <c r="AO19" s="87"/>
      <c r="AP19" s="87"/>
      <c r="AQ19" s="87"/>
      <c r="AR19" s="87"/>
      <c r="AS19" s="87"/>
      <c r="AT19" s="87"/>
      <c r="AU19" s="87"/>
      <c r="AV19" s="87"/>
      <c r="AW19" s="87"/>
      <c r="AX19" s="87"/>
      <c r="AY19" s="87"/>
      <c r="AZ19" s="87"/>
      <c r="BA19" s="87"/>
      <c r="BB19" s="87"/>
      <c r="BC19" s="87"/>
      <c r="BD19" s="87"/>
      <c r="BE19" s="87"/>
      <c r="BF19" s="87"/>
      <c r="BG19" s="87"/>
      <c r="BH19" s="87"/>
      <c r="BI19" s="87"/>
      <c r="BL19" s="88"/>
    </row>
    <row r="20" spans="2:64" ht="4.5" customHeight="1" x14ac:dyDescent="0.3">
      <c r="Q20" s="57"/>
      <c r="R20" s="83"/>
    </row>
    <row r="21" spans="2:64" hidden="1" x14ac:dyDescent="0.3">
      <c r="Q21" s="77"/>
      <c r="R21" s="78"/>
    </row>
    <row r="22" spans="2:64" ht="14.5" thickBot="1" x14ac:dyDescent="0.35">
      <c r="B22" s="91" t="s">
        <v>26</v>
      </c>
      <c r="C22" s="79"/>
      <c r="D22" s="79"/>
      <c r="E22" s="79"/>
      <c r="F22" s="79"/>
      <c r="G22" s="79"/>
      <c r="H22" s="79"/>
      <c r="I22" s="79"/>
      <c r="J22" s="79"/>
      <c r="K22" s="79"/>
      <c r="L22" s="79"/>
      <c r="M22" s="79"/>
      <c r="N22" s="79"/>
      <c r="O22" s="79"/>
      <c r="Q22" s="77"/>
      <c r="R22" s="77" t="s">
        <v>29</v>
      </c>
    </row>
    <row r="23" spans="2:64" ht="19.5" customHeight="1" x14ac:dyDescent="0.3">
      <c r="B23" s="282" t="str">
        <f>IF(SUM(Q26:R37)&gt;0,"Enter a numerical value (which may be '0') in all blue cells below.","")</f>
        <v>Enter a numerical value (which may be '0') in all blue cells below.</v>
      </c>
      <c r="C23" s="282"/>
      <c r="D23" s="282"/>
      <c r="E23" s="282"/>
      <c r="F23" s="282"/>
      <c r="G23" s="282"/>
      <c r="H23" s="282"/>
      <c r="I23" s="282"/>
      <c r="J23" s="282"/>
      <c r="K23" s="282"/>
      <c r="L23" s="282"/>
      <c r="M23" s="282"/>
      <c r="N23" s="282"/>
      <c r="O23" s="282"/>
      <c r="Q23" s="77"/>
      <c r="R23" s="78"/>
    </row>
    <row r="24" spans="2:64" hidden="1" x14ac:dyDescent="0.3">
      <c r="Q24" s="77"/>
      <c r="R24" s="78"/>
    </row>
    <row r="25" spans="2:64" x14ac:dyDescent="0.3">
      <c r="B25" s="192" t="s">
        <v>0</v>
      </c>
      <c r="C25" s="92" t="s">
        <v>1</v>
      </c>
      <c r="D25" s="93"/>
      <c r="E25" s="93"/>
      <c r="F25" s="93"/>
      <c r="G25" s="93"/>
      <c r="H25" s="93"/>
      <c r="I25" s="93"/>
      <c r="L25" s="94"/>
      <c r="Q25" s="77"/>
      <c r="R25" s="78"/>
    </row>
    <row r="26" spans="2:64" x14ac:dyDescent="0.3">
      <c r="B26" s="8"/>
      <c r="C26" s="95">
        <f>IF(B26&gt;0,B26/$B$30,0%)</f>
        <v>0</v>
      </c>
      <c r="D26" s="194" t="s">
        <v>2</v>
      </c>
      <c r="E26" s="93"/>
      <c r="F26" s="93"/>
      <c r="G26" s="93"/>
      <c r="H26" s="93"/>
      <c r="I26" s="93"/>
      <c r="K26" s="10"/>
      <c r="L26" s="193" t="s">
        <v>207</v>
      </c>
      <c r="Q26" s="77">
        <f>IF(B26="",1,0)</f>
        <v>1</v>
      </c>
      <c r="R26" s="77">
        <f>IF(K29="",1,IF(#REF!="",1,IF(M29="",1,0)))</f>
        <v>1</v>
      </c>
      <c r="V26" s="191"/>
    </row>
    <row r="27" spans="2:64" x14ac:dyDescent="0.3">
      <c r="B27" s="8"/>
      <c r="C27" s="95">
        <f>IF(B27&gt;0,B27/$B$30,0%)</f>
        <v>0</v>
      </c>
      <c r="D27" s="96" t="s">
        <v>115</v>
      </c>
      <c r="E27" s="96"/>
      <c r="F27" s="96"/>
      <c r="G27" s="96"/>
      <c r="H27" s="96"/>
      <c r="I27" s="96"/>
      <c r="Q27" s="77">
        <f>IF(B27="",1,0)</f>
        <v>1</v>
      </c>
      <c r="R27" s="77">
        <f>IF(K30="",1,IF(#REF!="",1,IF(M30="",1,0)))</f>
        <v>1</v>
      </c>
    </row>
    <row r="28" spans="2:64" x14ac:dyDescent="0.3">
      <c r="B28" s="8"/>
      <c r="C28" s="95">
        <f>IF(B28&gt;0,B28/$B$30,0%)</f>
        <v>0</v>
      </c>
      <c r="D28" s="96" t="s">
        <v>3</v>
      </c>
      <c r="E28" s="96"/>
      <c r="F28" s="96"/>
      <c r="G28" s="96"/>
      <c r="H28" s="96"/>
      <c r="I28" s="96"/>
      <c r="K28" s="197" t="s">
        <v>17</v>
      </c>
      <c r="L28" s="192" t="s">
        <v>18</v>
      </c>
      <c r="M28" s="192" t="s">
        <v>19</v>
      </c>
      <c r="N28" s="99"/>
      <c r="Q28" s="77">
        <f>IF(B28="",1,0)</f>
        <v>1</v>
      </c>
      <c r="R28" s="77">
        <f>IF(K31="",1,IF(#REF!="",1,IF(M31="",1,0)))</f>
        <v>1</v>
      </c>
    </row>
    <row r="29" spans="2:64" x14ac:dyDescent="0.3">
      <c r="B29" s="8"/>
      <c r="C29" s="95">
        <f>IF(B29&gt;0,B29/$B$30,0%)</f>
        <v>0</v>
      </c>
      <c r="D29" s="96" t="s">
        <v>165</v>
      </c>
      <c r="E29" s="96"/>
      <c r="F29" s="96"/>
      <c r="G29" s="96"/>
      <c r="H29" s="96"/>
      <c r="I29" s="96"/>
      <c r="K29" s="9"/>
      <c r="L29" s="196"/>
      <c r="M29" s="10"/>
      <c r="N29" s="98" t="s">
        <v>20</v>
      </c>
      <c r="Q29" s="77">
        <f>IF(B29="",1,0)</f>
        <v>1</v>
      </c>
      <c r="R29" s="77">
        <f>IF(K32="",1,IF(#REF!="",1,IF(M32="",1,0)))</f>
        <v>1</v>
      </c>
    </row>
    <row r="30" spans="2:64" x14ac:dyDescent="0.3">
      <c r="B30" s="1">
        <f>SUM(B26:B29)</f>
        <v>0</v>
      </c>
      <c r="C30" s="100">
        <f>IF(B30&gt;0,B30/B33,0%)</f>
        <v>0</v>
      </c>
      <c r="D30" s="307" t="s">
        <v>4</v>
      </c>
      <c r="E30" s="308"/>
      <c r="F30" s="308"/>
      <c r="G30" s="96"/>
      <c r="H30" s="96"/>
      <c r="I30" s="96"/>
      <c r="K30" s="9"/>
      <c r="L30" s="196"/>
      <c r="M30" s="10"/>
      <c r="N30" s="98" t="s">
        <v>21</v>
      </c>
      <c r="Q30" s="77"/>
      <c r="R30" s="77">
        <f>IF(K33="",1,IF(#REF!="",1,IF(M33="",1,0)))</f>
        <v>1</v>
      </c>
    </row>
    <row r="31" spans="2:64" x14ac:dyDescent="0.3">
      <c r="B31" s="8"/>
      <c r="C31" s="95">
        <f>IF(B31&gt;0,B31/$B$33,0%)</f>
        <v>0</v>
      </c>
      <c r="D31" s="285" t="s">
        <v>5</v>
      </c>
      <c r="E31" s="286"/>
      <c r="F31" s="286"/>
      <c r="G31" s="93"/>
      <c r="H31" s="93"/>
      <c r="I31" s="93"/>
      <c r="K31" s="9"/>
      <c r="L31" s="196"/>
      <c r="M31" s="10"/>
      <c r="N31" s="98" t="s">
        <v>22</v>
      </c>
      <c r="Q31" s="77">
        <f>IF(B31="",1,0)</f>
        <v>1</v>
      </c>
      <c r="R31" s="78"/>
    </row>
    <row r="32" spans="2:64" x14ac:dyDescent="0.3">
      <c r="B32" s="8"/>
      <c r="C32" s="95">
        <f>IF(B32&gt;0,B32/$B$33,0%)</f>
        <v>0</v>
      </c>
      <c r="D32" s="285" t="s">
        <v>6</v>
      </c>
      <c r="E32" s="286"/>
      <c r="F32" s="286"/>
      <c r="G32" s="93"/>
      <c r="H32" s="93"/>
      <c r="I32" s="93"/>
      <c r="K32" s="9"/>
      <c r="L32" s="196"/>
      <c r="M32" s="10"/>
      <c r="N32" s="98" t="s">
        <v>23</v>
      </c>
      <c r="Q32" s="77">
        <f>IF(B32="",1,0)</f>
        <v>1</v>
      </c>
      <c r="R32" s="78"/>
    </row>
    <row r="33" spans="2:18" x14ac:dyDescent="0.3">
      <c r="B33" s="2">
        <f>SUM(B30:B32)</f>
        <v>0</v>
      </c>
      <c r="C33" s="101">
        <f>SUM(C30:C32)</f>
        <v>0</v>
      </c>
      <c r="D33" s="99" t="s">
        <v>7</v>
      </c>
      <c r="E33" s="99"/>
      <c r="F33" s="99"/>
      <c r="G33" s="99"/>
      <c r="H33" s="99"/>
      <c r="I33" s="99"/>
      <c r="K33" s="9"/>
      <c r="L33" s="196"/>
      <c r="M33" s="10"/>
      <c r="N33" s="98" t="s">
        <v>24</v>
      </c>
      <c r="Q33" s="77"/>
      <c r="R33" s="78">
        <f>IF(M36="",1,0)</f>
        <v>1</v>
      </c>
    </row>
    <row r="34" spans="2:18" x14ac:dyDescent="0.3">
      <c r="K34" s="102">
        <f>SUM(K29:K33)</f>
        <v>0</v>
      </c>
      <c r="L34" s="195"/>
      <c r="M34" s="99"/>
      <c r="N34" s="98" t="s">
        <v>25</v>
      </c>
      <c r="Q34" s="77"/>
      <c r="R34" s="78"/>
    </row>
    <row r="35" spans="2:18" x14ac:dyDescent="0.3">
      <c r="B35" s="8"/>
      <c r="C35" s="95">
        <f>IF(B35&gt;0,B35/$B$30,0%)</f>
        <v>0</v>
      </c>
      <c r="D35" s="194" t="s">
        <v>2</v>
      </c>
      <c r="E35" s="93"/>
      <c r="F35" s="93"/>
      <c r="G35" s="93"/>
      <c r="H35" s="93"/>
      <c r="I35" s="93"/>
      <c r="Q35" s="77">
        <f>IF(B35="",1,0)</f>
        <v>1</v>
      </c>
      <c r="R35" s="78"/>
    </row>
    <row r="36" spans="2:18" x14ac:dyDescent="0.3">
      <c r="B36" s="96"/>
      <c r="C36" s="103"/>
      <c r="D36" s="96"/>
      <c r="E36" s="96"/>
      <c r="F36" s="96"/>
      <c r="G36" s="96"/>
      <c r="H36" s="96"/>
      <c r="I36" s="96"/>
      <c r="K36" s="93"/>
      <c r="L36" s="99"/>
      <c r="M36" s="10"/>
      <c r="N36" s="98" t="s">
        <v>38</v>
      </c>
      <c r="Q36" s="77"/>
      <c r="R36" s="78"/>
    </row>
    <row r="37" spans="2:18" x14ac:dyDescent="0.3">
      <c r="B37" s="8"/>
      <c r="C37" s="95">
        <f>IF(B37&gt;0,B37/$B$33,0%)</f>
        <v>0</v>
      </c>
      <c r="D37" s="285" t="s">
        <v>106</v>
      </c>
      <c r="E37" s="286"/>
      <c r="F37" s="286"/>
      <c r="G37" s="96"/>
      <c r="H37" s="96"/>
      <c r="I37" s="96"/>
      <c r="J37" s="96"/>
      <c r="Q37" s="77">
        <f>IF(B37="",1,0)</f>
        <v>1</v>
      </c>
      <c r="R37" s="78"/>
    </row>
    <row r="38" spans="2:18" x14ac:dyDescent="0.3">
      <c r="B38" s="8"/>
      <c r="C38" s="95">
        <f>IF(B38&gt;0,B38/$B$33,0%)</f>
        <v>0</v>
      </c>
      <c r="D38" s="285" t="s">
        <v>107</v>
      </c>
      <c r="E38" s="286"/>
      <c r="F38" s="286"/>
      <c r="G38" s="96"/>
      <c r="H38" s="96"/>
      <c r="I38" s="96"/>
      <c r="J38" s="96"/>
      <c r="Q38" s="77">
        <f>IF(B38="",1,0)</f>
        <v>1</v>
      </c>
      <c r="R38" s="78"/>
    </row>
    <row r="39" spans="2:18" x14ac:dyDescent="0.3">
      <c r="B39" s="96"/>
      <c r="C39" s="103"/>
      <c r="D39" s="96"/>
      <c r="E39" s="96"/>
      <c r="F39" s="96"/>
      <c r="G39" s="96"/>
      <c r="H39" s="96"/>
      <c r="I39" s="96"/>
      <c r="J39" s="96"/>
      <c r="Q39" s="77"/>
      <c r="R39" s="78"/>
    </row>
    <row r="40" spans="2:18" x14ac:dyDescent="0.3">
      <c r="B40" s="73" t="s">
        <v>48</v>
      </c>
      <c r="C40" s="103"/>
      <c r="D40" s="96"/>
      <c r="E40" s="96"/>
      <c r="F40" s="96"/>
      <c r="G40" s="96"/>
      <c r="H40" s="96"/>
      <c r="I40" s="96"/>
      <c r="J40" s="96"/>
      <c r="Q40" s="77"/>
      <c r="R40" s="78"/>
    </row>
    <row r="41" spans="2:18" ht="20.149999999999999" customHeight="1" x14ac:dyDescent="0.3">
      <c r="B41" s="265"/>
      <c r="C41" s="266"/>
      <c r="D41" s="266"/>
      <c r="E41" s="266"/>
      <c r="F41" s="266"/>
      <c r="G41" s="266"/>
      <c r="H41" s="266"/>
      <c r="I41" s="266"/>
      <c r="J41" s="266"/>
      <c r="K41" s="266"/>
      <c r="L41" s="266"/>
      <c r="M41" s="266"/>
      <c r="N41" s="266"/>
      <c r="O41" s="267"/>
      <c r="Q41" s="77"/>
      <c r="R41" s="78">
        <v>200</v>
      </c>
    </row>
    <row r="42" spans="2:18" s="114" customFormat="1" ht="12" customHeight="1" x14ac:dyDescent="0.35">
      <c r="B42" s="180"/>
      <c r="C42" s="184" t="s">
        <v>34</v>
      </c>
      <c r="D42" s="180">
        <f>R41-LEN(B41)</f>
        <v>200</v>
      </c>
      <c r="E42" s="180"/>
      <c r="F42" s="185"/>
      <c r="G42" s="185"/>
      <c r="H42" s="185"/>
      <c r="I42" s="185"/>
      <c r="J42" s="185"/>
      <c r="Q42" s="115"/>
      <c r="R42" s="116"/>
    </row>
    <row r="43" spans="2:18" ht="7.4" customHeight="1" x14ac:dyDescent="0.3">
      <c r="B43" s="73"/>
      <c r="C43" s="103"/>
      <c r="D43" s="96"/>
      <c r="E43" s="96"/>
      <c r="F43" s="96"/>
      <c r="G43" s="96"/>
      <c r="H43" s="96"/>
      <c r="I43" s="96"/>
      <c r="J43" s="96"/>
      <c r="Q43" s="77"/>
      <c r="R43" s="78"/>
    </row>
    <row r="44" spans="2:18" x14ac:dyDescent="0.3">
      <c r="B44" s="73" t="s">
        <v>42</v>
      </c>
      <c r="C44" s="103"/>
      <c r="D44" s="96"/>
      <c r="E44" s="96"/>
      <c r="F44" s="96"/>
      <c r="G44" s="96"/>
      <c r="H44" s="96"/>
      <c r="I44" s="96"/>
      <c r="J44" s="96"/>
      <c r="Q44" s="77"/>
      <c r="R44" s="78"/>
    </row>
    <row r="45" spans="2:18" ht="96.65" customHeight="1" x14ac:dyDescent="0.3">
      <c r="B45" s="265"/>
      <c r="C45" s="266"/>
      <c r="D45" s="266"/>
      <c r="E45" s="266"/>
      <c r="F45" s="266"/>
      <c r="G45" s="266"/>
      <c r="H45" s="266"/>
      <c r="I45" s="266"/>
      <c r="J45" s="266"/>
      <c r="K45" s="266"/>
      <c r="L45" s="266"/>
      <c r="M45" s="266"/>
      <c r="N45" s="266"/>
      <c r="O45" s="267"/>
      <c r="Q45" s="77"/>
      <c r="R45" s="78">
        <v>700</v>
      </c>
    </row>
    <row r="46" spans="2:18" s="114" customFormat="1" ht="12" customHeight="1" x14ac:dyDescent="0.35">
      <c r="B46" s="180"/>
      <c r="C46" s="184" t="s">
        <v>34</v>
      </c>
      <c r="D46" s="180">
        <f>R45-LEN(B45)</f>
        <v>700</v>
      </c>
      <c r="E46" s="180"/>
      <c r="F46" s="181"/>
      <c r="G46" s="185"/>
      <c r="H46" s="185"/>
      <c r="I46" s="185"/>
      <c r="J46" s="185"/>
      <c r="Q46" s="115"/>
      <c r="R46" s="116"/>
    </row>
    <row r="47" spans="2:18" ht="7.4" customHeight="1" x14ac:dyDescent="0.3">
      <c r="B47" s="73"/>
      <c r="C47" s="103"/>
      <c r="D47" s="96"/>
      <c r="E47" s="96"/>
      <c r="F47" s="96"/>
      <c r="G47" s="96"/>
      <c r="H47" s="96"/>
      <c r="I47" s="96"/>
      <c r="J47" s="96"/>
      <c r="Q47" s="77"/>
      <c r="R47" s="78"/>
    </row>
    <row r="48" spans="2:18" x14ac:dyDescent="0.3">
      <c r="B48" s="73" t="s">
        <v>178</v>
      </c>
      <c r="C48" s="103"/>
      <c r="D48" s="96"/>
      <c r="E48" s="96"/>
      <c r="F48" s="96"/>
      <c r="G48" s="96"/>
      <c r="H48" s="96"/>
      <c r="I48" s="96"/>
      <c r="J48" s="96"/>
      <c r="Q48" s="77"/>
      <c r="R48" s="78"/>
    </row>
    <row r="49" spans="1:18" ht="83.9" customHeight="1" x14ac:dyDescent="0.3">
      <c r="B49" s="265"/>
      <c r="C49" s="266"/>
      <c r="D49" s="266"/>
      <c r="E49" s="266"/>
      <c r="F49" s="266"/>
      <c r="G49" s="266"/>
      <c r="H49" s="266"/>
      <c r="I49" s="266"/>
      <c r="J49" s="266"/>
      <c r="K49" s="266"/>
      <c r="L49" s="266"/>
      <c r="M49" s="266"/>
      <c r="N49" s="266"/>
      <c r="O49" s="267"/>
      <c r="Q49" s="77"/>
      <c r="R49" s="78">
        <v>700</v>
      </c>
    </row>
    <row r="50" spans="1:18" s="179" customFormat="1" ht="12" x14ac:dyDescent="0.35">
      <c r="B50" s="180"/>
      <c r="C50" s="184" t="s">
        <v>34</v>
      </c>
      <c r="D50" s="180">
        <f>R49-LEN(B49)</f>
        <v>700</v>
      </c>
      <c r="E50" s="180"/>
      <c r="F50" s="181"/>
      <c r="G50" s="181"/>
      <c r="H50" s="181"/>
      <c r="I50" s="181"/>
      <c r="J50" s="181"/>
      <c r="Q50" s="182"/>
      <c r="R50" s="183"/>
    </row>
    <row r="51" spans="1:18" ht="7.4" customHeight="1" x14ac:dyDescent="0.3">
      <c r="B51" s="104"/>
      <c r="C51" s="105"/>
      <c r="D51" s="105"/>
      <c r="E51" s="96"/>
      <c r="F51" s="96"/>
      <c r="G51" s="96"/>
      <c r="H51" s="96"/>
      <c r="I51" s="96"/>
      <c r="J51" s="96"/>
      <c r="Q51" s="77"/>
      <c r="R51" s="78"/>
    </row>
    <row r="52" spans="1:18" x14ac:dyDescent="0.3">
      <c r="B52" s="73" t="s">
        <v>43</v>
      </c>
      <c r="C52" s="103"/>
      <c r="D52" s="96"/>
      <c r="E52" s="96"/>
      <c r="F52" s="96"/>
      <c r="G52" s="96"/>
      <c r="H52" s="96"/>
      <c r="I52" s="96"/>
      <c r="J52" s="96"/>
      <c r="Q52" s="77"/>
      <c r="R52" s="78"/>
    </row>
    <row r="53" spans="1:18" ht="76.400000000000006" customHeight="1" x14ac:dyDescent="0.3">
      <c r="B53" s="265"/>
      <c r="C53" s="266"/>
      <c r="D53" s="266"/>
      <c r="E53" s="266"/>
      <c r="F53" s="266"/>
      <c r="G53" s="266"/>
      <c r="H53" s="266"/>
      <c r="I53" s="266"/>
      <c r="J53" s="266"/>
      <c r="K53" s="266"/>
      <c r="L53" s="266"/>
      <c r="M53" s="266"/>
      <c r="N53" s="266"/>
      <c r="O53" s="267"/>
      <c r="Q53" s="77"/>
      <c r="R53" s="78">
        <v>500</v>
      </c>
    </row>
    <row r="54" spans="1:18" s="179" customFormat="1" ht="12" x14ac:dyDescent="0.35">
      <c r="B54" s="180"/>
      <c r="C54" s="184" t="s">
        <v>34</v>
      </c>
      <c r="D54" s="180">
        <f>R53-LEN(B53)</f>
        <v>500</v>
      </c>
      <c r="E54" s="180"/>
      <c r="F54" s="181"/>
      <c r="G54" s="181"/>
      <c r="H54" s="181"/>
      <c r="I54" s="181"/>
      <c r="J54" s="181"/>
      <c r="Q54" s="182"/>
      <c r="R54" s="183"/>
    </row>
    <row r="55" spans="1:18" ht="7.4" customHeight="1" x14ac:dyDescent="0.3">
      <c r="B55" s="104"/>
      <c r="D55" s="105"/>
      <c r="E55" s="96"/>
      <c r="F55" s="96"/>
      <c r="G55" s="96"/>
      <c r="H55" s="96"/>
      <c r="I55" s="96"/>
      <c r="J55" s="96"/>
      <c r="Q55" s="77"/>
      <c r="R55" s="78"/>
    </row>
    <row r="56" spans="1:18" x14ac:dyDescent="0.3">
      <c r="B56" s="73" t="s">
        <v>44</v>
      </c>
      <c r="C56" s="103"/>
      <c r="D56" s="96"/>
      <c r="E56" s="96"/>
      <c r="F56" s="96"/>
      <c r="G56" s="96"/>
      <c r="H56" s="96"/>
      <c r="I56" s="96"/>
      <c r="J56" s="96"/>
      <c r="Q56" s="77"/>
      <c r="R56" s="78"/>
    </row>
    <row r="57" spans="1:18" ht="30.65" customHeight="1" x14ac:dyDescent="0.3">
      <c r="B57" s="265"/>
      <c r="C57" s="266"/>
      <c r="D57" s="266"/>
      <c r="E57" s="266"/>
      <c r="F57" s="266"/>
      <c r="G57" s="266"/>
      <c r="H57" s="266"/>
      <c r="I57" s="266"/>
      <c r="J57" s="266"/>
      <c r="K57" s="266"/>
      <c r="L57" s="266"/>
      <c r="M57" s="266"/>
      <c r="N57" s="266"/>
      <c r="O57" s="267"/>
      <c r="Q57" s="77"/>
      <c r="R57" s="78">
        <v>300</v>
      </c>
    </row>
    <row r="58" spans="1:18" s="179" customFormat="1" ht="12" x14ac:dyDescent="0.35">
      <c r="B58" s="180"/>
      <c r="C58" s="184" t="s">
        <v>34</v>
      </c>
      <c r="D58" s="180">
        <f>R57-LEN(B57)</f>
        <v>300</v>
      </c>
      <c r="E58" s="180"/>
      <c r="F58" s="181"/>
      <c r="G58" s="181"/>
      <c r="H58" s="181"/>
      <c r="I58" s="181"/>
      <c r="J58" s="181"/>
      <c r="Q58" s="182"/>
      <c r="R58" s="183"/>
    </row>
    <row r="59" spans="1:18" ht="7.4" customHeight="1" x14ac:dyDescent="0.3">
      <c r="B59" s="104"/>
      <c r="C59" s="105"/>
      <c r="D59" s="105"/>
      <c r="E59" s="96"/>
      <c r="F59" s="96"/>
      <c r="G59" s="96"/>
      <c r="H59" s="96"/>
      <c r="I59" s="96"/>
      <c r="J59" s="96"/>
      <c r="Q59" s="77"/>
      <c r="R59" s="78"/>
    </row>
    <row r="60" spans="1:18" x14ac:dyDescent="0.3">
      <c r="B60" s="73" t="s">
        <v>45</v>
      </c>
      <c r="C60" s="103"/>
      <c r="D60" s="96"/>
      <c r="E60" s="96"/>
      <c r="F60" s="96"/>
      <c r="G60" s="96"/>
      <c r="H60" s="96"/>
      <c r="I60" s="96"/>
      <c r="J60" s="96"/>
      <c r="Q60" s="77"/>
      <c r="R60" s="78"/>
    </row>
    <row r="61" spans="1:18" ht="32.15" customHeight="1" x14ac:dyDescent="0.3">
      <c r="B61" s="265"/>
      <c r="C61" s="266"/>
      <c r="D61" s="266"/>
      <c r="E61" s="266"/>
      <c r="F61" s="266"/>
      <c r="G61" s="266"/>
      <c r="H61" s="266"/>
      <c r="I61" s="266"/>
      <c r="J61" s="266"/>
      <c r="K61" s="266"/>
      <c r="L61" s="266"/>
      <c r="M61" s="266"/>
      <c r="N61" s="266"/>
      <c r="O61" s="267"/>
      <c r="Q61" s="77"/>
      <c r="R61" s="78">
        <v>300</v>
      </c>
    </row>
    <row r="62" spans="1:18" s="179" customFormat="1" ht="14.5" customHeight="1" x14ac:dyDescent="0.35">
      <c r="B62" s="180"/>
      <c r="C62" s="184" t="s">
        <v>34</v>
      </c>
      <c r="D62" s="180">
        <f>R61-LEN(B61)</f>
        <v>300</v>
      </c>
      <c r="E62" s="180"/>
      <c r="F62" s="181"/>
      <c r="G62" s="181"/>
      <c r="H62" s="181"/>
      <c r="I62" s="181"/>
      <c r="J62" s="181"/>
      <c r="Q62" s="182"/>
      <c r="R62" s="183"/>
    </row>
    <row r="63" spans="1:18" hidden="1" x14ac:dyDescent="0.3">
      <c r="B63" s="104"/>
      <c r="C63" s="105"/>
      <c r="D63" s="105"/>
      <c r="E63" s="96"/>
      <c r="F63" s="96"/>
      <c r="G63" s="96"/>
      <c r="H63" s="96"/>
      <c r="I63" s="96"/>
      <c r="J63" s="96"/>
      <c r="Q63" s="77"/>
      <c r="R63" s="78"/>
    </row>
    <row r="64" spans="1:18" ht="25.4" customHeight="1" thickBot="1" x14ac:dyDescent="0.35">
      <c r="A64" s="79"/>
      <c r="B64" s="281" t="s">
        <v>181</v>
      </c>
      <c r="C64" s="281"/>
      <c r="D64" s="281"/>
      <c r="E64" s="281"/>
      <c r="F64" s="281"/>
      <c r="G64" s="281"/>
      <c r="H64" s="281"/>
      <c r="I64" s="281"/>
      <c r="J64" s="281"/>
      <c r="K64" s="281"/>
      <c r="L64" s="281"/>
      <c r="M64" s="281"/>
      <c r="N64" s="281"/>
      <c r="O64" s="281"/>
      <c r="P64" s="79"/>
      <c r="Q64" s="77"/>
      <c r="R64" s="78"/>
    </row>
    <row r="65" spans="1:18" ht="24.75" customHeight="1" x14ac:dyDescent="0.3">
      <c r="B65" s="284" t="str">
        <f>IF(SUM(Q68:Q70)&gt;0,"Indicate compliance with the Design, Construction &amp; Regulatory Compliance Requirements using the drop down menus in the highlighted cells below","")</f>
        <v>Indicate compliance with the Design, Construction &amp; Regulatory Compliance Requirements using the drop down menus in the highlighted cells below</v>
      </c>
      <c r="C65" s="284"/>
      <c r="D65" s="284"/>
      <c r="E65" s="284"/>
      <c r="F65" s="284"/>
      <c r="G65" s="284"/>
      <c r="H65" s="284"/>
      <c r="I65" s="284"/>
      <c r="J65" s="284"/>
      <c r="K65" s="284"/>
      <c r="L65" s="284"/>
      <c r="M65" s="284"/>
      <c r="N65" s="284"/>
      <c r="O65" s="284"/>
      <c r="Q65" s="77"/>
      <c r="R65" s="78"/>
    </row>
    <row r="66" spans="1:18" ht="15" customHeight="1" x14ac:dyDescent="0.3">
      <c r="B66" s="57" t="s">
        <v>213</v>
      </c>
      <c r="Q66" s="77"/>
      <c r="R66" s="78"/>
    </row>
    <row r="67" spans="1:18" ht="6" customHeight="1" x14ac:dyDescent="0.3">
      <c r="Q67" s="77"/>
      <c r="R67" s="78"/>
    </row>
    <row r="68" spans="1:18" ht="26.5" customHeight="1" x14ac:dyDescent="0.35">
      <c r="B68" s="11"/>
      <c r="C68" s="283" t="s">
        <v>224</v>
      </c>
      <c r="D68" s="283"/>
      <c r="E68" s="283"/>
      <c r="F68" s="283"/>
      <c r="G68" s="283"/>
      <c r="H68" s="283"/>
      <c r="I68" s="283"/>
      <c r="J68" s="283"/>
      <c r="K68" s="283"/>
      <c r="L68" s="283"/>
      <c r="M68" s="283"/>
      <c r="N68" s="283"/>
      <c r="O68" s="283"/>
      <c r="Q68" s="77">
        <f>IF(B68="",1,0)</f>
        <v>1</v>
      </c>
      <c r="R68" s="78"/>
    </row>
    <row r="69" spans="1:18" ht="33.75" customHeight="1" x14ac:dyDescent="0.35">
      <c r="B69" s="11"/>
      <c r="C69" s="283" t="s">
        <v>225</v>
      </c>
      <c r="D69" s="283"/>
      <c r="E69" s="283"/>
      <c r="F69" s="283"/>
      <c r="G69" s="283"/>
      <c r="H69" s="283"/>
      <c r="I69" s="283"/>
      <c r="J69" s="283"/>
      <c r="K69" s="283"/>
      <c r="L69" s="283"/>
      <c r="M69" s="283"/>
      <c r="N69" s="283"/>
      <c r="O69" s="283"/>
      <c r="Q69" s="77">
        <f>IF(B69="",1,0)</f>
        <v>1</v>
      </c>
      <c r="R69" s="78"/>
    </row>
    <row r="70" spans="1:18" ht="33.75" customHeight="1" x14ac:dyDescent="0.35">
      <c r="B70" s="11"/>
      <c r="C70" s="283" t="s">
        <v>228</v>
      </c>
      <c r="D70" s="283"/>
      <c r="E70" s="283"/>
      <c r="F70" s="283"/>
      <c r="G70" s="283"/>
      <c r="H70" s="283"/>
      <c r="I70" s="283"/>
      <c r="J70" s="283"/>
      <c r="K70" s="283"/>
      <c r="L70" s="283"/>
      <c r="M70" s="283"/>
      <c r="N70" s="283"/>
      <c r="O70" s="283"/>
      <c r="Q70" s="77">
        <f>IF(B70="",1,0)</f>
        <v>1</v>
      </c>
      <c r="R70" s="78"/>
    </row>
    <row r="71" spans="1:18" ht="6" customHeight="1" x14ac:dyDescent="0.3">
      <c r="B71" s="96"/>
      <c r="C71" s="103"/>
      <c r="D71" s="96"/>
      <c r="E71" s="96"/>
      <c r="F71" s="96"/>
      <c r="G71" s="96"/>
      <c r="H71" s="96"/>
      <c r="I71" s="96"/>
      <c r="J71" s="96"/>
      <c r="Q71" s="77"/>
      <c r="R71" s="78"/>
    </row>
    <row r="72" spans="1:18" ht="20.5" thickBot="1" x14ac:dyDescent="0.45">
      <c r="A72" s="107"/>
      <c r="B72" s="263" t="s">
        <v>47</v>
      </c>
      <c r="C72" s="263"/>
      <c r="D72" s="263"/>
      <c r="E72" s="263"/>
      <c r="F72" s="263"/>
      <c r="G72" s="263"/>
      <c r="H72" s="263"/>
      <c r="I72" s="263"/>
      <c r="J72" s="263"/>
      <c r="K72" s="263"/>
      <c r="L72" s="263"/>
      <c r="M72" s="263"/>
      <c r="N72" s="263"/>
      <c r="O72" s="263"/>
      <c r="P72" s="79"/>
      <c r="Q72" s="77"/>
      <c r="R72" s="77" t="s">
        <v>29</v>
      </c>
    </row>
    <row r="73" spans="1:18" x14ac:dyDescent="0.3">
      <c r="B73" s="73"/>
      <c r="Q73" s="77"/>
      <c r="R73" s="77"/>
    </row>
    <row r="74" spans="1:18" ht="40.5" customHeight="1" x14ac:dyDescent="0.35">
      <c r="B74" s="11"/>
      <c r="C74" s="301" t="s">
        <v>206</v>
      </c>
      <c r="D74" s="301"/>
      <c r="E74" s="301"/>
      <c r="F74" s="301"/>
      <c r="G74" s="301"/>
      <c r="H74" s="301"/>
      <c r="I74" s="301"/>
      <c r="J74" s="301"/>
      <c r="K74" s="301"/>
      <c r="L74" s="301"/>
      <c r="M74" s="301"/>
      <c r="N74" s="301"/>
      <c r="O74" s="301"/>
      <c r="Q74" s="77"/>
      <c r="R74" s="77"/>
    </row>
    <row r="75" spans="1:18" ht="40.5" customHeight="1" x14ac:dyDescent="0.35">
      <c r="B75" s="11"/>
      <c r="C75" s="302" t="s">
        <v>161</v>
      </c>
      <c r="D75" s="302"/>
      <c r="E75" s="302"/>
      <c r="F75" s="302"/>
      <c r="G75" s="302"/>
      <c r="H75" s="302"/>
      <c r="I75" s="302"/>
      <c r="J75" s="302"/>
      <c r="K75" s="302"/>
      <c r="L75" s="302"/>
      <c r="M75" s="302"/>
      <c r="N75" s="302"/>
      <c r="O75" s="302"/>
      <c r="Q75" s="77"/>
      <c r="R75" s="77"/>
    </row>
    <row r="76" spans="1:18" s="74" customFormat="1" ht="25.4" customHeight="1" x14ac:dyDescent="0.35">
      <c r="B76" s="108"/>
      <c r="C76" s="109" t="s">
        <v>104</v>
      </c>
      <c r="E76" s="103"/>
      <c r="F76" s="96"/>
      <c r="G76" s="57"/>
      <c r="H76" s="96"/>
      <c r="I76" s="96"/>
      <c r="J76" s="96"/>
      <c r="K76" s="96"/>
      <c r="L76" s="96"/>
      <c r="M76" s="57"/>
      <c r="N76" s="57"/>
      <c r="O76" s="57"/>
    </row>
    <row r="77" spans="1:18" s="74" customFormat="1" ht="22.5" customHeight="1" x14ac:dyDescent="0.35">
      <c r="B77" s="11"/>
      <c r="C77" s="218" t="s">
        <v>215</v>
      </c>
      <c r="D77" s="208"/>
      <c r="E77" s="208"/>
      <c r="F77" s="208"/>
      <c r="G77" s="208"/>
      <c r="H77" s="208"/>
      <c r="J77" s="214"/>
      <c r="K77" s="214"/>
      <c r="L77" s="306"/>
      <c r="M77" s="306"/>
      <c r="N77" s="212"/>
      <c r="O77" s="212"/>
    </row>
    <row r="78" spans="1:18" s="74" customFormat="1" ht="30" customHeight="1" x14ac:dyDescent="0.35">
      <c r="B78" s="11"/>
      <c r="C78" s="297" t="s">
        <v>214</v>
      </c>
      <c r="D78" s="298"/>
      <c r="E78" s="298"/>
      <c r="F78" s="298"/>
      <c r="G78" s="298"/>
      <c r="H78" s="298"/>
      <c r="I78" s="298"/>
      <c r="J78" s="298"/>
      <c r="K78" s="298"/>
      <c r="L78" s="298"/>
      <c r="M78" s="298"/>
      <c r="N78" s="298"/>
      <c r="O78" s="298"/>
    </row>
    <row r="79" spans="1:18" s="74" customFormat="1" ht="19" customHeight="1" x14ac:dyDescent="0.35">
      <c r="B79" s="11"/>
      <c r="C79" s="209" t="s">
        <v>192</v>
      </c>
      <c r="D79" s="210"/>
      <c r="E79" s="211"/>
      <c r="F79" s="212"/>
      <c r="G79" s="213"/>
      <c r="H79" s="214"/>
      <c r="I79" s="215"/>
      <c r="J79" s="215"/>
      <c r="K79" s="216"/>
      <c r="L79" s="214"/>
      <c r="M79" s="212"/>
      <c r="N79" s="212"/>
      <c r="O79" s="212"/>
    </row>
    <row r="80" spans="1:18" s="74" customFormat="1" ht="19" customHeight="1" x14ac:dyDescent="0.35">
      <c r="B80" s="11"/>
      <c r="C80" s="209" t="s">
        <v>193</v>
      </c>
      <c r="D80" s="210"/>
      <c r="E80" s="211"/>
      <c r="F80" s="212"/>
      <c r="G80" s="213"/>
      <c r="H80" s="214"/>
      <c r="I80" s="215"/>
      <c r="J80" s="215"/>
      <c r="K80" s="216"/>
      <c r="L80" s="214"/>
      <c r="M80" s="212"/>
      <c r="N80" s="212"/>
      <c r="O80" s="212"/>
    </row>
    <row r="81" spans="1:35" s="74" customFormat="1" ht="18" customHeight="1" x14ac:dyDescent="0.35">
      <c r="B81" s="110"/>
      <c r="C81" s="109" t="s">
        <v>51</v>
      </c>
      <c r="D81" s="210"/>
      <c r="E81" s="217"/>
      <c r="F81" s="212"/>
      <c r="G81" s="216"/>
      <c r="H81" s="214"/>
      <c r="I81" s="214"/>
      <c r="J81" s="212"/>
      <c r="K81" s="212"/>
      <c r="L81" s="214"/>
      <c r="M81" s="212"/>
      <c r="N81" s="212"/>
      <c r="O81" s="212"/>
    </row>
    <row r="82" spans="1:35" s="74" customFormat="1" ht="18" customHeight="1" x14ac:dyDescent="0.35">
      <c r="B82" s="11"/>
      <c r="C82" s="209" t="s">
        <v>52</v>
      </c>
      <c r="D82" s="210"/>
      <c r="E82" s="211"/>
      <c r="F82" s="212"/>
      <c r="G82" s="216"/>
      <c r="H82" s="214"/>
      <c r="I82" s="214"/>
      <c r="J82" s="214"/>
      <c r="K82" s="212"/>
      <c r="L82" s="214"/>
      <c r="M82" s="212"/>
      <c r="N82" s="212"/>
      <c r="O82" s="212"/>
    </row>
    <row r="83" spans="1:35" s="74" customFormat="1" ht="18" customHeight="1" x14ac:dyDescent="0.35">
      <c r="B83" s="11"/>
      <c r="C83" s="209" t="s">
        <v>209</v>
      </c>
      <c r="D83" s="210"/>
      <c r="E83" s="211"/>
      <c r="F83" s="212"/>
      <c r="G83" s="216"/>
      <c r="H83" s="214"/>
      <c r="I83" s="214"/>
      <c r="J83" s="214"/>
      <c r="K83" s="212"/>
      <c r="L83" s="214"/>
      <c r="M83" s="212"/>
      <c r="N83" s="212"/>
      <c r="O83" s="212"/>
    </row>
    <row r="84" spans="1:35" s="74" customFormat="1" ht="16.5" customHeight="1" thickBot="1" x14ac:dyDescent="0.4">
      <c r="B84" s="111"/>
      <c r="C84" s="111"/>
      <c r="D84" s="111"/>
      <c r="E84" s="111"/>
      <c r="F84" s="111"/>
      <c r="G84" s="111"/>
      <c r="H84" s="111"/>
      <c r="I84" s="112"/>
      <c r="J84" s="111"/>
      <c r="K84" s="111"/>
      <c r="L84" s="111"/>
      <c r="M84" s="111"/>
      <c r="N84" s="111"/>
      <c r="O84" s="112"/>
    </row>
    <row r="85" spans="1:35" s="74" customFormat="1" ht="9.75" customHeight="1" x14ac:dyDescent="0.35">
      <c r="B85" s="113"/>
      <c r="C85" s="113"/>
      <c r="D85" s="113"/>
      <c r="E85" s="113"/>
      <c r="F85" s="113"/>
      <c r="G85" s="113"/>
      <c r="H85" s="113"/>
      <c r="J85" s="113"/>
      <c r="K85" s="113"/>
      <c r="L85" s="113"/>
      <c r="M85" s="113"/>
      <c r="N85" s="113"/>
    </row>
    <row r="86" spans="1:35" s="114" customFormat="1" ht="21" customHeight="1" x14ac:dyDescent="0.35">
      <c r="B86" s="300" t="s">
        <v>101</v>
      </c>
      <c r="C86" s="300"/>
      <c r="D86" s="300"/>
      <c r="E86" s="300"/>
      <c r="F86" s="300"/>
      <c r="G86" s="300"/>
      <c r="H86" s="300"/>
      <c r="I86" s="300"/>
      <c r="J86" s="300"/>
      <c r="K86" s="300"/>
      <c r="L86" s="300"/>
      <c r="M86" s="300"/>
      <c r="N86" s="300"/>
      <c r="O86" s="300"/>
      <c r="Q86" s="115"/>
      <c r="R86" s="116"/>
    </row>
    <row r="87" spans="1:35" ht="18" customHeight="1" x14ac:dyDescent="0.3">
      <c r="B87" s="8"/>
      <c r="C87" s="209" t="s">
        <v>210</v>
      </c>
      <c r="I87" s="82"/>
      <c r="Q87" s="77">
        <f>IF(B87="",1,0)</f>
        <v>1</v>
      </c>
      <c r="R87" s="78"/>
    </row>
    <row r="88" spans="1:35" ht="18" customHeight="1" x14ac:dyDescent="0.3">
      <c r="B88" s="8"/>
      <c r="C88" s="209" t="s">
        <v>211</v>
      </c>
      <c r="E88" s="93"/>
      <c r="F88" s="93"/>
      <c r="G88" s="93"/>
      <c r="H88" s="93"/>
      <c r="I88" s="82"/>
      <c r="J88" s="93"/>
      <c r="K88" s="117"/>
      <c r="L88" s="96"/>
      <c r="Q88" s="77">
        <f>IF(B88="",1,0)</f>
        <v>1</v>
      </c>
      <c r="R88" s="78"/>
    </row>
    <row r="89" spans="1:35" ht="18" customHeight="1" x14ac:dyDescent="0.3">
      <c r="B89" s="8"/>
      <c r="C89" s="209" t="s">
        <v>212</v>
      </c>
      <c r="E89" s="93"/>
      <c r="F89" s="93"/>
      <c r="G89" s="93"/>
      <c r="H89" s="93"/>
      <c r="I89" s="93"/>
      <c r="J89" s="93"/>
      <c r="K89" s="82"/>
      <c r="Q89" s="77">
        <f>IF(B89="",1,0)</f>
        <v>1</v>
      </c>
      <c r="R89" s="77"/>
    </row>
    <row r="90" spans="1:35" ht="22.5" customHeight="1" x14ac:dyDescent="0.3">
      <c r="B90" s="73" t="s">
        <v>191</v>
      </c>
      <c r="Q90" s="77"/>
      <c r="R90" s="78"/>
    </row>
    <row r="91" spans="1:35" ht="177.75" customHeight="1" x14ac:dyDescent="0.3">
      <c r="B91" s="265"/>
      <c r="C91" s="266"/>
      <c r="D91" s="266"/>
      <c r="E91" s="266"/>
      <c r="F91" s="266"/>
      <c r="G91" s="266"/>
      <c r="H91" s="266"/>
      <c r="I91" s="266"/>
      <c r="J91" s="266"/>
      <c r="K91" s="266"/>
      <c r="L91" s="266"/>
      <c r="M91" s="266"/>
      <c r="N91" s="266"/>
      <c r="O91" s="267"/>
      <c r="Q91" s="77"/>
      <c r="R91" s="78">
        <v>1000</v>
      </c>
    </row>
    <row r="92" spans="1:35" ht="15.75" customHeight="1" x14ac:dyDescent="0.3">
      <c r="B92" s="96"/>
      <c r="C92" s="103"/>
      <c r="D92" s="96"/>
      <c r="E92" s="96"/>
      <c r="F92" s="96"/>
      <c r="G92" s="96"/>
      <c r="H92" s="96"/>
      <c r="I92" s="96"/>
      <c r="J92" s="96"/>
      <c r="Q92" s="77"/>
      <c r="R92" s="78"/>
    </row>
    <row r="93" spans="1:35" s="74" customFormat="1" ht="24.75" customHeight="1" thickBot="1" x14ac:dyDescent="0.5">
      <c r="A93" s="118"/>
      <c r="B93" s="263" t="s">
        <v>50</v>
      </c>
      <c r="C93" s="263"/>
      <c r="D93" s="263"/>
      <c r="E93" s="263"/>
      <c r="F93" s="263"/>
      <c r="G93" s="263"/>
      <c r="H93" s="263"/>
      <c r="I93" s="263"/>
      <c r="J93" s="263"/>
      <c r="K93" s="263"/>
      <c r="L93" s="263"/>
      <c r="M93" s="263"/>
      <c r="N93" s="263"/>
      <c r="O93" s="263"/>
    </row>
    <row r="94" spans="1:35" s="74" customFormat="1" ht="126" customHeight="1" thickBot="1" x14ac:dyDescent="0.4">
      <c r="B94" s="294" t="s">
        <v>229</v>
      </c>
      <c r="C94" s="295"/>
      <c r="D94" s="295"/>
      <c r="E94" s="295"/>
      <c r="F94" s="295"/>
      <c r="G94" s="295"/>
      <c r="H94" s="295"/>
      <c r="I94" s="295"/>
      <c r="J94" s="295"/>
      <c r="K94" s="295"/>
      <c r="L94" s="295"/>
      <c r="M94" s="295"/>
      <c r="N94" s="295"/>
      <c r="O94" s="295"/>
      <c r="P94" s="119"/>
      <c r="AI94" s="12" t="s">
        <v>109</v>
      </c>
    </row>
    <row r="95" spans="1:35" s="74" customFormat="1" ht="6" customHeight="1" x14ac:dyDescent="0.35">
      <c r="B95" s="120"/>
      <c r="C95" s="121"/>
      <c r="D95" s="121"/>
      <c r="E95" s="121"/>
      <c r="F95" s="121"/>
      <c r="G95" s="121"/>
      <c r="H95" s="121"/>
      <c r="I95" s="121"/>
      <c r="J95" s="121"/>
      <c r="K95" s="121"/>
      <c r="L95" s="121"/>
      <c r="M95" s="121"/>
      <c r="N95" s="121"/>
      <c r="O95" s="121"/>
      <c r="AI95" s="12"/>
    </row>
    <row r="96" spans="1:35" s="74" customFormat="1" ht="23.15" customHeight="1" x14ac:dyDescent="0.35">
      <c r="B96" s="122" t="s">
        <v>182</v>
      </c>
      <c r="C96" s="123"/>
      <c r="D96" s="123"/>
      <c r="E96" s="124"/>
      <c r="F96" s="125"/>
      <c r="G96" s="125"/>
      <c r="H96" s="125"/>
      <c r="I96" s="125"/>
      <c r="J96" s="125"/>
      <c r="K96" s="125"/>
      <c r="L96" s="126"/>
      <c r="M96" s="126"/>
      <c r="N96" s="126"/>
      <c r="O96" s="127"/>
    </row>
    <row r="97" spans="2:19" s="74" customFormat="1" ht="28.5" customHeight="1" x14ac:dyDescent="0.35">
      <c r="B97" s="21"/>
      <c r="C97" s="311" t="s">
        <v>232</v>
      </c>
      <c r="D97" s="312"/>
      <c r="E97" s="312"/>
      <c r="F97" s="312"/>
      <c r="G97" s="312"/>
      <c r="H97" s="312"/>
      <c r="I97" s="312"/>
      <c r="J97" s="312"/>
      <c r="K97" s="312"/>
      <c r="L97" s="312"/>
      <c r="M97" s="312"/>
      <c r="N97" s="312"/>
      <c r="O97" s="313"/>
    </row>
    <row r="98" spans="2:19" s="74" customFormat="1" ht="29.25" customHeight="1" x14ac:dyDescent="0.35">
      <c r="B98" s="21"/>
      <c r="C98" s="303" t="s">
        <v>231</v>
      </c>
      <c r="D98" s="304"/>
      <c r="E98" s="304"/>
      <c r="F98" s="304"/>
      <c r="G98" s="304"/>
      <c r="H98" s="304"/>
      <c r="I98" s="304"/>
      <c r="J98" s="304"/>
      <c r="K98" s="304"/>
      <c r="L98" s="304"/>
      <c r="M98" s="304"/>
      <c r="N98" s="304"/>
      <c r="O98" s="305"/>
    </row>
    <row r="99" spans="2:19" s="74" customFormat="1" ht="6.65" customHeight="1" x14ac:dyDescent="0.35">
      <c r="B99" s="128"/>
      <c r="C99" s="299"/>
      <c r="D99" s="299"/>
      <c r="E99" s="128"/>
      <c r="F99" s="128"/>
      <c r="G99" s="128"/>
      <c r="H99" s="128"/>
      <c r="I99" s="128"/>
      <c r="J99" s="128"/>
      <c r="K99" s="128"/>
    </row>
    <row r="100" spans="2:19" s="74" customFormat="1" ht="21" customHeight="1" x14ac:dyDescent="0.35">
      <c r="B100" s="122" t="s">
        <v>230</v>
      </c>
      <c r="C100" s="123"/>
      <c r="D100" s="123"/>
      <c r="E100" s="124"/>
      <c r="F100" s="125"/>
      <c r="G100" s="125"/>
      <c r="H100" s="125"/>
      <c r="I100" s="125"/>
      <c r="J100" s="125"/>
      <c r="K100" s="125"/>
      <c r="L100" s="126"/>
      <c r="M100" s="126"/>
      <c r="N100" s="126"/>
      <c r="O100" s="127"/>
    </row>
    <row r="101" spans="2:19" s="74" customFormat="1" ht="33" customHeight="1" thickBot="1" x14ac:dyDescent="0.4">
      <c r="B101" s="129"/>
      <c r="C101" s="254" t="s">
        <v>174</v>
      </c>
      <c r="D101" s="255"/>
      <c r="E101" s="255"/>
      <c r="F101" s="255"/>
      <c r="G101" s="255"/>
      <c r="H101" s="255"/>
      <c r="I101" s="255"/>
      <c r="J101" s="255"/>
      <c r="K101" s="255"/>
      <c r="L101" s="255"/>
      <c r="M101" s="255"/>
      <c r="N101" s="255"/>
      <c r="O101" s="256"/>
      <c r="Q101" s="273" t="s">
        <v>173</v>
      </c>
      <c r="R101" s="273"/>
      <c r="S101" s="273"/>
    </row>
    <row r="102" spans="2:19" s="74" customFormat="1" ht="21" customHeight="1" thickTop="1" thickBot="1" x14ac:dyDescent="0.4">
      <c r="B102" s="130" t="s">
        <v>168</v>
      </c>
      <c r="C102" s="131"/>
      <c r="D102" s="132" t="str">
        <f>IF(B97="X","Project must select a minimum of 10 Mandatory items",IF(B98="X","Project must select 20 total items to earn points",""))</f>
        <v/>
      </c>
      <c r="E102" s="133"/>
      <c r="F102" s="133"/>
      <c r="G102" s="133"/>
      <c r="H102" s="133"/>
      <c r="I102" s="133"/>
      <c r="J102" s="133"/>
      <c r="K102" s="133"/>
      <c r="L102" s="133"/>
      <c r="M102" s="133"/>
      <c r="N102" s="133"/>
      <c r="O102" s="134"/>
      <c r="P102" s="135"/>
    </row>
    <row r="103" spans="2:19" s="74" customFormat="1" ht="16.5" customHeight="1" x14ac:dyDescent="0.35">
      <c r="B103" s="136" t="s">
        <v>53</v>
      </c>
      <c r="C103" s="137"/>
      <c r="D103" s="137"/>
      <c r="E103" s="138"/>
      <c r="F103" s="139"/>
      <c r="G103" s="139"/>
      <c r="H103" s="139"/>
      <c r="I103" s="139"/>
      <c r="J103" s="139"/>
      <c r="K103" s="139"/>
      <c r="L103" s="139"/>
      <c r="M103" s="139"/>
      <c r="N103" s="139"/>
      <c r="O103" s="139"/>
    </row>
    <row r="104" spans="2:19" s="74" customFormat="1" ht="16.399999999999999" customHeight="1" x14ac:dyDescent="0.35">
      <c r="B104" s="11"/>
      <c r="C104" s="25"/>
      <c r="D104" s="198">
        <v>1.1000000000000001</v>
      </c>
      <c r="E104" s="140" t="s">
        <v>129</v>
      </c>
      <c r="F104" s="141"/>
      <c r="G104" s="141"/>
      <c r="H104" s="141"/>
      <c r="I104" s="141"/>
      <c r="J104" s="141"/>
      <c r="K104" s="141"/>
      <c r="L104" s="141"/>
      <c r="M104" s="141"/>
      <c r="N104" s="141"/>
      <c r="O104" s="142"/>
      <c r="Q104" s="143"/>
      <c r="R104" s="143">
        <f t="shared" ref="R104:R108" si="0">IF(B104="X",1,0)</f>
        <v>0</v>
      </c>
      <c r="S104" s="143">
        <f>IF(C104="X",1,0)</f>
        <v>0</v>
      </c>
    </row>
    <row r="105" spans="2:19" s="74" customFormat="1" ht="16.399999999999999" customHeight="1" x14ac:dyDescent="0.35">
      <c r="B105" s="11"/>
      <c r="C105" s="23"/>
      <c r="D105" s="198">
        <v>1.2</v>
      </c>
      <c r="E105" s="144" t="s">
        <v>130</v>
      </c>
      <c r="F105" s="145"/>
      <c r="G105" s="145"/>
      <c r="H105" s="145"/>
      <c r="I105" s="145"/>
      <c r="J105" s="145"/>
      <c r="K105" s="145"/>
      <c r="L105" s="145"/>
      <c r="M105" s="145"/>
      <c r="N105" s="145"/>
      <c r="O105" s="146"/>
      <c r="Q105" s="143"/>
      <c r="R105" s="143">
        <f>IF(B105="X",1,0)</f>
        <v>0</v>
      </c>
      <c r="S105" s="143" t="e">
        <f>IF(#REF!="X",1,0)</f>
        <v>#REF!</v>
      </c>
    </row>
    <row r="106" spans="2:19" s="74" customFormat="1" ht="16.399999999999999" customHeight="1" x14ac:dyDescent="0.35">
      <c r="B106" s="11"/>
      <c r="C106" s="23"/>
      <c r="D106" s="198">
        <v>1.3</v>
      </c>
      <c r="E106" s="144" t="s">
        <v>131</v>
      </c>
      <c r="F106" s="145"/>
      <c r="G106" s="145"/>
      <c r="H106" s="145"/>
      <c r="I106" s="145"/>
      <c r="J106" s="145"/>
      <c r="K106" s="145"/>
      <c r="L106" s="145"/>
      <c r="M106" s="145"/>
      <c r="N106" s="145"/>
      <c r="O106" s="146"/>
      <c r="Q106" s="143"/>
      <c r="R106" s="143">
        <f t="shared" si="0"/>
        <v>0</v>
      </c>
      <c r="S106" s="143" t="e">
        <f>IF(#REF!="X",1,0)</f>
        <v>#REF!</v>
      </c>
    </row>
    <row r="107" spans="2:19" s="74" customFormat="1" ht="16.399999999999999" customHeight="1" x14ac:dyDescent="0.35">
      <c r="B107" s="11"/>
      <c r="C107" s="23"/>
      <c r="D107" s="198">
        <v>1.4</v>
      </c>
      <c r="E107" s="144" t="s">
        <v>132</v>
      </c>
      <c r="F107" s="145"/>
      <c r="G107" s="145"/>
      <c r="H107" s="145"/>
      <c r="I107" s="145"/>
      <c r="J107" s="145"/>
      <c r="K107" s="145"/>
      <c r="L107" s="145"/>
      <c r="M107" s="145"/>
      <c r="N107" s="145"/>
      <c r="O107" s="146"/>
      <c r="Q107" s="143"/>
      <c r="R107" s="143">
        <f t="shared" si="0"/>
        <v>0</v>
      </c>
      <c r="S107" s="143" t="e">
        <f>IF(#REF!="X",1,0)</f>
        <v>#REF!</v>
      </c>
    </row>
    <row r="108" spans="2:19" s="74" customFormat="1" ht="16.399999999999999" customHeight="1" x14ac:dyDescent="0.35">
      <c r="B108" s="11"/>
      <c r="C108" s="24"/>
      <c r="D108" s="198">
        <v>1.5</v>
      </c>
      <c r="E108" s="144" t="s">
        <v>54</v>
      </c>
      <c r="G108" s="145"/>
      <c r="H108" s="145"/>
      <c r="I108" s="145"/>
      <c r="J108" s="145"/>
      <c r="K108" s="145"/>
      <c r="L108" s="145"/>
      <c r="M108" s="145"/>
      <c r="N108" s="145"/>
      <c r="O108" s="146"/>
      <c r="Q108" s="143"/>
      <c r="R108" s="143">
        <f t="shared" si="0"/>
        <v>0</v>
      </c>
      <c r="S108" s="143" t="e">
        <f>IF(#REF!="X",1,0)</f>
        <v>#REF!</v>
      </c>
    </row>
    <row r="109" spans="2:19" s="74" customFormat="1" ht="16.5" customHeight="1" x14ac:dyDescent="0.35">
      <c r="B109" s="274" t="s">
        <v>55</v>
      </c>
      <c r="C109" s="274"/>
      <c r="D109" s="274"/>
      <c r="E109" s="274"/>
      <c r="F109" s="274"/>
      <c r="G109" s="274"/>
      <c r="H109" s="274"/>
      <c r="I109" s="274"/>
      <c r="J109" s="274"/>
      <c r="K109" s="274"/>
      <c r="L109" s="274"/>
      <c r="M109" s="274"/>
      <c r="N109" s="274"/>
      <c r="O109" s="274"/>
      <c r="Q109" s="143"/>
      <c r="R109" s="143">
        <f t="shared" ref="R109:R136" si="1">IF(B109="X",1,0)</f>
        <v>0</v>
      </c>
      <c r="S109" s="143">
        <f t="shared" ref="S109:S115" si="2">IF(D109="X",1,0)</f>
        <v>0</v>
      </c>
    </row>
    <row r="110" spans="2:19" s="74" customFormat="1" ht="16.5" customHeight="1" x14ac:dyDescent="0.35">
      <c r="B110" s="11"/>
      <c r="C110" s="25"/>
      <c r="D110" s="198">
        <v>2.1</v>
      </c>
      <c r="E110" s="140" t="s">
        <v>138</v>
      </c>
      <c r="F110" s="140"/>
      <c r="G110" s="141"/>
      <c r="H110" s="141"/>
      <c r="I110" s="141"/>
      <c r="J110" s="141"/>
      <c r="K110" s="141"/>
      <c r="L110" s="141"/>
      <c r="M110" s="141"/>
      <c r="N110" s="141"/>
      <c r="O110" s="142"/>
      <c r="Q110" s="143"/>
      <c r="R110" s="143">
        <f t="shared" si="1"/>
        <v>0</v>
      </c>
      <c r="S110" s="143" t="e">
        <f>IF(#REF!="X",1,0)</f>
        <v>#REF!</v>
      </c>
    </row>
    <row r="111" spans="2:19" s="74" customFormat="1" ht="16.5" customHeight="1" x14ac:dyDescent="0.35">
      <c r="B111" s="11"/>
      <c r="C111" s="28"/>
      <c r="D111" s="198">
        <v>2.2000000000000002</v>
      </c>
      <c r="E111" s="144" t="s">
        <v>216</v>
      </c>
      <c r="F111" s="144"/>
      <c r="G111" s="145"/>
      <c r="H111" s="145"/>
      <c r="I111" s="145"/>
      <c r="J111" s="145"/>
      <c r="K111" s="145"/>
      <c r="L111" s="145"/>
      <c r="M111" s="145"/>
      <c r="N111" s="145"/>
      <c r="O111" s="146"/>
      <c r="Q111" s="143"/>
      <c r="R111" s="143">
        <f t="shared" si="1"/>
        <v>0</v>
      </c>
      <c r="S111" s="143" t="e">
        <f>IF(#REF!="X",1,0)</f>
        <v>#REF!</v>
      </c>
    </row>
    <row r="112" spans="2:19" s="74" customFormat="1" ht="32.25" customHeight="1" x14ac:dyDescent="0.35">
      <c r="B112" s="11"/>
      <c r="C112" s="29"/>
      <c r="D112" s="198">
        <v>2.2999999999999998</v>
      </c>
      <c r="E112" s="275" t="s">
        <v>139</v>
      </c>
      <c r="F112" s="276"/>
      <c r="G112" s="276"/>
      <c r="H112" s="276"/>
      <c r="I112" s="276"/>
      <c r="J112" s="276"/>
      <c r="K112" s="276"/>
      <c r="L112" s="276"/>
      <c r="M112" s="276"/>
      <c r="N112" s="276"/>
      <c r="O112" s="277"/>
      <c r="Q112" s="143"/>
      <c r="R112" s="143">
        <f t="shared" si="1"/>
        <v>0</v>
      </c>
      <c r="S112" s="143" t="e">
        <f>IF(#REF!="X",1,0)</f>
        <v>#REF!</v>
      </c>
    </row>
    <row r="113" spans="2:19" s="74" customFormat="1" ht="16.5" customHeight="1" x14ac:dyDescent="0.35">
      <c r="B113" s="11"/>
      <c r="C113" s="23"/>
      <c r="D113" s="198">
        <v>2.4</v>
      </c>
      <c r="E113" s="144" t="s">
        <v>160</v>
      </c>
      <c r="F113" s="141"/>
      <c r="G113" s="141"/>
      <c r="H113" s="141"/>
      <c r="I113" s="141"/>
      <c r="J113" s="141"/>
      <c r="K113" s="141"/>
      <c r="L113" s="141"/>
      <c r="M113" s="141"/>
      <c r="N113" s="141"/>
      <c r="O113" s="142"/>
      <c r="Q113" s="143"/>
      <c r="R113" s="143">
        <f t="shared" si="1"/>
        <v>0</v>
      </c>
      <c r="S113" s="143" t="e">
        <f>IF(#REF!="X",1,0)</f>
        <v>#REF!</v>
      </c>
    </row>
    <row r="114" spans="2:19" s="74" customFormat="1" ht="16.5" customHeight="1" x14ac:dyDescent="0.35">
      <c r="B114" s="11"/>
      <c r="C114" s="23"/>
      <c r="D114" s="198">
        <v>2.5</v>
      </c>
      <c r="E114" s="140" t="s">
        <v>56</v>
      </c>
      <c r="G114" s="141"/>
      <c r="H114" s="141"/>
      <c r="I114" s="141"/>
      <c r="J114" s="141"/>
      <c r="K114" s="141"/>
      <c r="L114" s="141"/>
      <c r="M114" s="141"/>
      <c r="N114" s="141"/>
      <c r="O114" s="142"/>
      <c r="Q114" s="143"/>
      <c r="R114" s="143">
        <f t="shared" si="1"/>
        <v>0</v>
      </c>
      <c r="S114" s="143" t="e">
        <f>IF(#REF!="X",1,0)</f>
        <v>#REF!</v>
      </c>
    </row>
    <row r="115" spans="2:19" s="74" customFormat="1" ht="16.5" customHeight="1" x14ac:dyDescent="0.35">
      <c r="B115" s="274" t="s">
        <v>57</v>
      </c>
      <c r="C115" s="274"/>
      <c r="D115" s="274"/>
      <c r="E115" s="274"/>
      <c r="F115" s="274"/>
      <c r="G115" s="274"/>
      <c r="H115" s="274"/>
      <c r="I115" s="274"/>
      <c r="J115" s="274"/>
      <c r="K115" s="274"/>
      <c r="L115" s="274"/>
      <c r="M115" s="274"/>
      <c r="N115" s="274"/>
      <c r="O115" s="274"/>
      <c r="Q115" s="143"/>
      <c r="R115" s="143">
        <f t="shared" si="1"/>
        <v>0</v>
      </c>
      <c r="S115" s="143">
        <f t="shared" si="2"/>
        <v>0</v>
      </c>
    </row>
    <row r="116" spans="2:19" s="74" customFormat="1" ht="16.399999999999999" customHeight="1" x14ac:dyDescent="0.35">
      <c r="B116" s="11"/>
      <c r="C116" s="26"/>
      <c r="D116" s="198">
        <v>3.1</v>
      </c>
      <c r="E116" s="144" t="s">
        <v>118</v>
      </c>
      <c r="F116" s="145"/>
      <c r="G116" s="145"/>
      <c r="H116" s="145"/>
      <c r="I116" s="145"/>
      <c r="J116" s="145"/>
      <c r="K116" s="145"/>
      <c r="L116" s="145"/>
      <c r="M116" s="145"/>
      <c r="N116" s="145"/>
      <c r="O116" s="146"/>
      <c r="Q116" s="143"/>
      <c r="R116" s="143">
        <f t="shared" si="1"/>
        <v>0</v>
      </c>
      <c r="S116" s="143" t="e">
        <f>IF(#REF!="X",1,0)</f>
        <v>#REF!</v>
      </c>
    </row>
    <row r="117" spans="2:19" s="74" customFormat="1" ht="16.399999999999999" customHeight="1" x14ac:dyDescent="0.35">
      <c r="B117" s="11"/>
      <c r="C117" s="23"/>
      <c r="D117" s="198">
        <v>3.2</v>
      </c>
      <c r="E117" s="140" t="s">
        <v>217</v>
      </c>
      <c r="F117" s="141"/>
      <c r="G117" s="141"/>
      <c r="H117" s="141"/>
      <c r="I117" s="141"/>
      <c r="J117" s="141"/>
      <c r="K117" s="141"/>
      <c r="L117" s="141"/>
      <c r="M117" s="141"/>
      <c r="N117" s="141"/>
      <c r="O117" s="142"/>
      <c r="Q117" s="143"/>
      <c r="R117" s="143">
        <f t="shared" si="1"/>
        <v>0</v>
      </c>
      <c r="S117" s="143" t="e">
        <f>IF(#REF!="X",1,0)</f>
        <v>#REF!</v>
      </c>
    </row>
    <row r="118" spans="2:19" s="74" customFormat="1" ht="16.399999999999999" customHeight="1" x14ac:dyDescent="0.35">
      <c r="B118" s="11"/>
      <c r="C118" s="23"/>
      <c r="D118" s="198">
        <v>3.3</v>
      </c>
      <c r="E118" s="140" t="s">
        <v>149</v>
      </c>
      <c r="F118" s="141"/>
      <c r="G118" s="141"/>
      <c r="H118" s="141"/>
      <c r="I118" s="141"/>
      <c r="J118" s="141"/>
      <c r="K118" s="141"/>
      <c r="L118" s="141"/>
      <c r="M118" s="141"/>
      <c r="N118" s="141"/>
      <c r="O118" s="142"/>
      <c r="Q118" s="143"/>
      <c r="R118" s="143">
        <f t="shared" si="1"/>
        <v>0</v>
      </c>
      <c r="S118" s="143" t="e">
        <f>IF(#REF!="X",1,0)</f>
        <v>#REF!</v>
      </c>
    </row>
    <row r="119" spans="2:19" s="74" customFormat="1" ht="16.399999999999999" customHeight="1" x14ac:dyDescent="0.35">
      <c r="B119" s="11"/>
      <c r="C119" s="23"/>
      <c r="D119" s="198">
        <v>3.4</v>
      </c>
      <c r="E119" s="140" t="s">
        <v>147</v>
      </c>
      <c r="F119" s="141"/>
      <c r="G119" s="141"/>
      <c r="H119" s="141"/>
      <c r="I119" s="141"/>
      <c r="J119" s="141"/>
      <c r="K119" s="141"/>
      <c r="L119" s="141"/>
      <c r="M119" s="141"/>
      <c r="N119" s="141"/>
      <c r="O119" s="142"/>
      <c r="Q119" s="143"/>
      <c r="R119" s="143">
        <f t="shared" si="1"/>
        <v>0</v>
      </c>
      <c r="S119" s="143" t="e">
        <f>IF(#REF!="X",1,0)</f>
        <v>#REF!</v>
      </c>
    </row>
    <row r="120" spans="2:19" s="74" customFormat="1" ht="16.399999999999999" customHeight="1" x14ac:dyDescent="0.35">
      <c r="B120" s="11"/>
      <c r="C120" s="23"/>
      <c r="D120" s="198">
        <v>3.5</v>
      </c>
      <c r="E120" s="144" t="s">
        <v>158</v>
      </c>
      <c r="F120" s="141"/>
      <c r="G120" s="141"/>
      <c r="H120" s="141"/>
      <c r="I120" s="141"/>
      <c r="J120" s="141"/>
      <c r="K120" s="141"/>
      <c r="L120" s="141"/>
      <c r="M120" s="141"/>
      <c r="N120" s="141"/>
      <c r="O120" s="142"/>
      <c r="Q120" s="143"/>
      <c r="R120" s="143">
        <f t="shared" si="1"/>
        <v>0</v>
      </c>
      <c r="S120" s="143" t="e">
        <f>IF(#REF!="X",1,0)</f>
        <v>#REF!</v>
      </c>
    </row>
    <row r="121" spans="2:19" s="74" customFormat="1" ht="16.399999999999999" customHeight="1" x14ac:dyDescent="0.35">
      <c r="B121" s="11"/>
      <c r="C121" s="23"/>
      <c r="D121" s="198">
        <v>3.6</v>
      </c>
      <c r="E121" s="144" t="s">
        <v>119</v>
      </c>
      <c r="F121" s="145"/>
      <c r="G121" s="145"/>
      <c r="H121" s="145"/>
      <c r="I121" s="145"/>
      <c r="J121" s="145"/>
      <c r="K121" s="145"/>
      <c r="L121" s="145"/>
      <c r="M121" s="145"/>
      <c r="N121" s="145"/>
      <c r="O121" s="146"/>
      <c r="Q121" s="143"/>
      <c r="R121" s="143">
        <f t="shared" si="1"/>
        <v>0</v>
      </c>
      <c r="S121" s="143" t="e">
        <f>IF(#REF!="X",1,0)</f>
        <v>#REF!</v>
      </c>
    </row>
    <row r="122" spans="2:19" s="74" customFormat="1" ht="16.399999999999999" customHeight="1" x14ac:dyDescent="0.35">
      <c r="B122" s="11"/>
      <c r="C122" s="23"/>
      <c r="D122" s="198">
        <v>3.7</v>
      </c>
      <c r="E122" s="144" t="s">
        <v>159</v>
      </c>
      <c r="F122" s="141"/>
      <c r="G122" s="141"/>
      <c r="H122" s="141"/>
      <c r="I122" s="141"/>
      <c r="J122" s="141"/>
      <c r="K122" s="141"/>
      <c r="L122" s="141"/>
      <c r="M122" s="141"/>
      <c r="N122" s="141"/>
      <c r="O122" s="142"/>
      <c r="Q122" s="143"/>
      <c r="R122" s="143">
        <f t="shared" si="1"/>
        <v>0</v>
      </c>
      <c r="S122" s="143" t="e">
        <f>IF(#REF!="X",1,0)</f>
        <v>#REF!</v>
      </c>
    </row>
    <row r="123" spans="2:19" s="74" customFormat="1" ht="16.399999999999999" customHeight="1" x14ac:dyDescent="0.35">
      <c r="B123" s="11"/>
      <c r="C123" s="23"/>
      <c r="D123" s="198">
        <v>3.8</v>
      </c>
      <c r="E123" s="144" t="s">
        <v>172</v>
      </c>
      <c r="F123" s="141"/>
      <c r="G123" s="141"/>
      <c r="H123" s="141"/>
      <c r="I123" s="141"/>
      <c r="J123" s="141"/>
      <c r="K123" s="141"/>
      <c r="L123" s="141"/>
      <c r="M123" s="141"/>
      <c r="N123" s="141"/>
      <c r="O123" s="142"/>
      <c r="Q123" s="143"/>
      <c r="R123" s="143">
        <f t="shared" si="1"/>
        <v>0</v>
      </c>
      <c r="S123" s="143" t="e">
        <f>IF(#REF!="X",1,0)</f>
        <v>#REF!</v>
      </c>
    </row>
    <row r="124" spans="2:19" s="74" customFormat="1" ht="16.399999999999999" customHeight="1" x14ac:dyDescent="0.35">
      <c r="B124" s="11"/>
      <c r="C124" s="27"/>
      <c r="D124" s="199">
        <v>3.9</v>
      </c>
      <c r="E124" s="140" t="s">
        <v>145</v>
      </c>
      <c r="F124" s="48"/>
      <c r="G124" s="141"/>
      <c r="H124" s="141"/>
      <c r="I124" s="141"/>
      <c r="J124" s="141"/>
      <c r="K124" s="141"/>
      <c r="L124" s="141"/>
      <c r="M124" s="141"/>
      <c r="N124" s="141"/>
      <c r="O124" s="142"/>
      <c r="Q124" s="143"/>
      <c r="R124" s="143">
        <f t="shared" si="1"/>
        <v>0</v>
      </c>
      <c r="S124" s="143" t="e">
        <f>IF(#REF!="X",1,0)</f>
        <v>#REF!</v>
      </c>
    </row>
    <row r="125" spans="2:19" s="74" customFormat="1" ht="16.399999999999999" customHeight="1" x14ac:dyDescent="0.35">
      <c r="B125" s="219"/>
      <c r="C125" s="27"/>
      <c r="D125" s="199" t="s">
        <v>219</v>
      </c>
      <c r="E125" s="141" t="s">
        <v>218</v>
      </c>
      <c r="F125" s="48"/>
      <c r="G125" s="141"/>
      <c r="H125" s="141"/>
      <c r="I125" s="141"/>
      <c r="J125" s="141"/>
      <c r="K125" s="141"/>
      <c r="L125" s="141"/>
      <c r="M125" s="141"/>
      <c r="N125" s="141"/>
      <c r="O125" s="141"/>
      <c r="Q125" s="143"/>
      <c r="R125" s="143"/>
      <c r="S125" s="143"/>
    </row>
    <row r="126" spans="2:19" s="74" customFormat="1" ht="16.399999999999999" customHeight="1" x14ac:dyDescent="0.35">
      <c r="B126" s="219"/>
      <c r="C126" s="27"/>
      <c r="D126" s="199" t="s">
        <v>220</v>
      </c>
      <c r="E126" s="141" t="s">
        <v>221</v>
      </c>
      <c r="G126" s="141"/>
      <c r="H126" s="141"/>
      <c r="I126" s="141"/>
      <c r="J126" s="141"/>
      <c r="K126" s="141"/>
      <c r="L126" s="141"/>
      <c r="M126" s="141"/>
      <c r="N126" s="141"/>
      <c r="O126" s="141"/>
      <c r="Q126" s="143"/>
      <c r="R126" s="143"/>
      <c r="S126" s="143"/>
    </row>
    <row r="127" spans="2:19" s="74" customFormat="1" ht="16.5" customHeight="1" x14ac:dyDescent="0.35">
      <c r="B127" s="274" t="s">
        <v>58</v>
      </c>
      <c r="C127" s="274"/>
      <c r="D127" s="274"/>
      <c r="E127" s="274"/>
      <c r="F127" s="274"/>
      <c r="G127" s="274"/>
      <c r="H127" s="274"/>
      <c r="I127" s="274"/>
      <c r="J127" s="274"/>
      <c r="K127" s="274"/>
      <c r="L127" s="274"/>
      <c r="M127" s="274"/>
      <c r="N127" s="274"/>
      <c r="O127" s="274"/>
      <c r="Q127" s="143"/>
      <c r="R127" s="143">
        <f t="shared" si="1"/>
        <v>0</v>
      </c>
      <c r="S127" s="143">
        <f t="shared" ref="S127:S150" si="3">IF(D127="X",1,0)</f>
        <v>0</v>
      </c>
    </row>
    <row r="128" spans="2:19" s="74" customFormat="1" ht="16.399999999999999" customHeight="1" x14ac:dyDescent="0.35">
      <c r="B128" s="11"/>
      <c r="C128" s="25"/>
      <c r="D128" s="198">
        <v>4.0999999999999996</v>
      </c>
      <c r="E128" s="140" t="s">
        <v>137</v>
      </c>
      <c r="F128" s="141"/>
      <c r="G128" s="141"/>
      <c r="H128" s="141"/>
      <c r="I128" s="141"/>
      <c r="J128" s="141"/>
      <c r="K128" s="141"/>
      <c r="L128" s="141"/>
      <c r="M128" s="141"/>
      <c r="N128" s="141"/>
      <c r="O128" s="142"/>
      <c r="Q128" s="143"/>
      <c r="R128" s="143">
        <f t="shared" si="1"/>
        <v>0</v>
      </c>
      <c r="S128" s="143" t="e">
        <f>IF(#REF!="X",1,0)</f>
        <v>#REF!</v>
      </c>
    </row>
    <row r="129" spans="1:19" s="74" customFormat="1" ht="16.399999999999999" customHeight="1" x14ac:dyDescent="0.35">
      <c r="B129" s="11"/>
      <c r="C129" s="23"/>
      <c r="D129" s="198">
        <v>4.2</v>
      </c>
      <c r="E129" s="140" t="s">
        <v>120</v>
      </c>
      <c r="F129" s="141"/>
      <c r="G129" s="141"/>
      <c r="H129" s="141"/>
      <c r="I129" s="141"/>
      <c r="J129" s="141"/>
      <c r="K129" s="141"/>
      <c r="L129" s="141"/>
      <c r="M129" s="141"/>
      <c r="N129" s="141"/>
      <c r="O129" s="142"/>
      <c r="Q129" s="143"/>
      <c r="R129" s="143">
        <f t="shared" si="1"/>
        <v>0</v>
      </c>
      <c r="S129" s="143" t="e">
        <f>IF(#REF!="X",1,0)</f>
        <v>#REF!</v>
      </c>
    </row>
    <row r="130" spans="1:19" s="74" customFormat="1" ht="16.5" customHeight="1" x14ac:dyDescent="0.35">
      <c r="B130" s="147"/>
      <c r="C130" s="147"/>
      <c r="D130" s="198">
        <v>4.3</v>
      </c>
      <c r="E130" s="140" t="s">
        <v>59</v>
      </c>
      <c r="F130" s="148"/>
      <c r="G130" s="148"/>
      <c r="H130" s="148"/>
      <c r="I130" s="148"/>
      <c r="J130" s="148"/>
      <c r="K130" s="148"/>
      <c r="L130" s="148"/>
      <c r="M130" s="148"/>
      <c r="N130" s="148"/>
      <c r="O130" s="148"/>
      <c r="Q130" s="143"/>
      <c r="R130" s="143">
        <f t="shared" si="1"/>
        <v>0</v>
      </c>
      <c r="S130" s="143" t="e">
        <f>IF(#REF!="X",1,0)</f>
        <v>#REF!</v>
      </c>
    </row>
    <row r="131" spans="1:19" s="74" customFormat="1" ht="16.5" customHeight="1" x14ac:dyDescent="0.35">
      <c r="B131" s="11"/>
      <c r="C131" s="23"/>
      <c r="D131" s="149" t="s">
        <v>60</v>
      </c>
      <c r="E131" s="200" t="s">
        <v>61</v>
      </c>
      <c r="F131" s="141"/>
      <c r="G131" s="141"/>
      <c r="H131" s="141"/>
      <c r="I131" s="141"/>
      <c r="J131" s="141"/>
      <c r="K131" s="141"/>
      <c r="L131" s="141"/>
      <c r="M131" s="141"/>
      <c r="N131" s="141"/>
      <c r="O131" s="142"/>
      <c r="Q131" s="143"/>
      <c r="R131" s="143">
        <f t="shared" si="1"/>
        <v>0</v>
      </c>
      <c r="S131" s="143" t="e">
        <f>IF(#REF!="X",1,0)</f>
        <v>#REF!</v>
      </c>
    </row>
    <row r="132" spans="1:19" s="74" customFormat="1" ht="16.5" customHeight="1" x14ac:dyDescent="0.35">
      <c r="B132" s="11"/>
      <c r="C132" s="23"/>
      <c r="D132" s="149" t="s">
        <v>62</v>
      </c>
      <c r="E132" s="200" t="s">
        <v>63</v>
      </c>
      <c r="F132" s="141"/>
      <c r="G132" s="141"/>
      <c r="H132" s="141"/>
      <c r="I132" s="141"/>
      <c r="J132" s="141"/>
      <c r="K132" s="141"/>
      <c r="L132" s="141"/>
      <c r="M132" s="141"/>
      <c r="N132" s="141"/>
      <c r="O132" s="142"/>
      <c r="Q132" s="143"/>
      <c r="R132" s="143">
        <f t="shared" si="1"/>
        <v>0</v>
      </c>
      <c r="S132" s="143" t="e">
        <f>IF(#REF!="X",1,0)</f>
        <v>#REF!</v>
      </c>
    </row>
    <row r="133" spans="1:19" s="74" customFormat="1" ht="16.5" customHeight="1" x14ac:dyDescent="0.35">
      <c r="B133" s="11"/>
      <c r="C133" s="23"/>
      <c r="D133" s="149" t="s">
        <v>64</v>
      </c>
      <c r="E133" s="200" t="s">
        <v>65</v>
      </c>
      <c r="F133" s="141"/>
      <c r="G133" s="141"/>
      <c r="H133" s="141"/>
      <c r="I133" s="141"/>
      <c r="J133" s="141"/>
      <c r="K133" s="141"/>
      <c r="L133" s="141"/>
      <c r="M133" s="141"/>
      <c r="N133" s="141"/>
      <c r="O133" s="142"/>
      <c r="Q133" s="143"/>
      <c r="R133" s="143">
        <f t="shared" si="1"/>
        <v>0</v>
      </c>
      <c r="S133" s="143" t="e">
        <f>IF(#REF!="X",1,0)</f>
        <v>#REF!</v>
      </c>
    </row>
    <row r="134" spans="1:19" s="74" customFormat="1" ht="16.5" customHeight="1" x14ac:dyDescent="0.35">
      <c r="A134" s="57"/>
      <c r="B134" s="11"/>
      <c r="C134" s="23"/>
      <c r="D134" s="149" t="s">
        <v>66</v>
      </c>
      <c r="E134" s="200" t="s">
        <v>68</v>
      </c>
      <c r="F134" s="141"/>
      <c r="G134" s="141"/>
      <c r="H134" s="141"/>
      <c r="I134" s="141"/>
      <c r="J134" s="141"/>
      <c r="K134" s="141"/>
      <c r="L134" s="141"/>
      <c r="M134" s="141"/>
      <c r="N134" s="141"/>
      <c r="O134" s="142"/>
      <c r="Q134" s="143"/>
      <c r="R134" s="143">
        <f t="shared" si="1"/>
        <v>0</v>
      </c>
      <c r="S134" s="143" t="e">
        <f>IF(#REF!="X",1,0)</f>
        <v>#REF!</v>
      </c>
    </row>
    <row r="135" spans="1:19" ht="15.65" customHeight="1" x14ac:dyDescent="0.35">
      <c r="B135" s="11"/>
      <c r="C135" s="23"/>
      <c r="D135" s="149" t="s">
        <v>67</v>
      </c>
      <c r="E135" s="201" t="s">
        <v>190</v>
      </c>
      <c r="F135" s="141"/>
      <c r="G135" s="141"/>
      <c r="H135" s="141"/>
      <c r="I135" s="141"/>
      <c r="J135" s="141"/>
      <c r="K135" s="141"/>
      <c r="L135" s="141"/>
      <c r="M135" s="141"/>
      <c r="N135" s="141"/>
      <c r="O135" s="142"/>
      <c r="Q135" s="143"/>
      <c r="R135" s="143">
        <f t="shared" si="1"/>
        <v>0</v>
      </c>
      <c r="S135" s="143" t="e">
        <f>IF(#REF!="X",1,0)</f>
        <v>#REF!</v>
      </c>
    </row>
    <row r="136" spans="1:19" ht="15.65" customHeight="1" x14ac:dyDescent="0.35">
      <c r="B136" s="147"/>
      <c r="C136" s="147"/>
      <c r="D136" s="198">
        <v>4.4000000000000004</v>
      </c>
      <c r="E136" s="140" t="s">
        <v>69</v>
      </c>
      <c r="F136" s="148"/>
      <c r="G136" s="148"/>
      <c r="H136" s="148"/>
      <c r="I136" s="148"/>
      <c r="J136" s="148"/>
      <c r="K136" s="148"/>
      <c r="L136" s="148"/>
      <c r="M136" s="148"/>
      <c r="N136" s="148"/>
      <c r="O136" s="148"/>
      <c r="Q136" s="143"/>
      <c r="R136" s="143">
        <f t="shared" si="1"/>
        <v>0</v>
      </c>
      <c r="S136" s="143" t="e">
        <f>IF(#REF!="X",1,0)</f>
        <v>#REF!</v>
      </c>
    </row>
    <row r="137" spans="1:19" ht="15.65" customHeight="1" x14ac:dyDescent="0.35">
      <c r="B137" s="11"/>
      <c r="C137" s="23"/>
      <c r="D137" s="149" t="s">
        <v>70</v>
      </c>
      <c r="E137" s="200" t="s">
        <v>121</v>
      </c>
      <c r="F137" s="141"/>
      <c r="G137" s="141"/>
      <c r="H137" s="141"/>
      <c r="I137" s="141"/>
      <c r="J137" s="141"/>
      <c r="K137" s="141"/>
      <c r="L137" s="141"/>
      <c r="M137" s="141"/>
      <c r="N137" s="141"/>
      <c r="O137" s="142"/>
      <c r="Q137" s="143"/>
      <c r="R137" s="143">
        <f t="shared" ref="R137:R162" si="4">IF(B137="X",1,0)</f>
        <v>0</v>
      </c>
      <c r="S137" s="143" t="e">
        <f>IF(#REF!="X",1,0)</f>
        <v>#REF!</v>
      </c>
    </row>
    <row r="138" spans="1:19" ht="16.5" customHeight="1" x14ac:dyDescent="0.35">
      <c r="B138" s="11"/>
      <c r="C138" s="23"/>
      <c r="D138" s="149" t="s">
        <v>71</v>
      </c>
      <c r="E138" s="200" t="s">
        <v>186</v>
      </c>
      <c r="F138" s="141"/>
      <c r="G138" s="141"/>
      <c r="H138" s="141"/>
      <c r="I138" s="141"/>
      <c r="J138" s="141"/>
      <c r="K138" s="141"/>
      <c r="L138" s="141"/>
      <c r="M138" s="141"/>
      <c r="N138" s="141"/>
      <c r="O138" s="142"/>
      <c r="Q138" s="143"/>
      <c r="R138" s="143">
        <f t="shared" si="4"/>
        <v>0</v>
      </c>
      <c r="S138" s="143" t="e">
        <f>IF(#REF!="X",1,0)</f>
        <v>#REF!</v>
      </c>
    </row>
    <row r="139" spans="1:19" ht="16.399999999999999" customHeight="1" x14ac:dyDescent="0.35">
      <c r="B139" s="11"/>
      <c r="C139" s="23"/>
      <c r="D139" s="149" t="s">
        <v>72</v>
      </c>
      <c r="E139" s="200" t="s">
        <v>167</v>
      </c>
      <c r="F139" s="141"/>
      <c r="G139" s="141"/>
      <c r="H139" s="141"/>
      <c r="I139" s="141"/>
      <c r="J139" s="141"/>
      <c r="K139" s="141"/>
      <c r="L139" s="141"/>
      <c r="M139" s="141"/>
      <c r="N139" s="141"/>
      <c r="O139" s="142"/>
      <c r="Q139" s="143"/>
      <c r="R139" s="143">
        <f t="shared" si="4"/>
        <v>0</v>
      </c>
      <c r="S139" s="143" t="e">
        <f>IF(#REF!="X",1,0)</f>
        <v>#REF!</v>
      </c>
    </row>
    <row r="140" spans="1:19" ht="16.399999999999999" customHeight="1" x14ac:dyDescent="0.35">
      <c r="B140" s="147"/>
      <c r="C140" s="147"/>
      <c r="D140" s="198">
        <v>4.5</v>
      </c>
      <c r="E140" s="140" t="s">
        <v>73</v>
      </c>
      <c r="F140" s="148"/>
      <c r="G140" s="148"/>
      <c r="H140" s="148"/>
      <c r="I140" s="148"/>
      <c r="J140" s="141"/>
      <c r="K140" s="148"/>
      <c r="L140" s="148"/>
      <c r="M140" s="148"/>
      <c r="N140" s="148"/>
      <c r="O140" s="148"/>
      <c r="Q140" s="143"/>
      <c r="R140" s="143">
        <f t="shared" si="4"/>
        <v>0</v>
      </c>
      <c r="S140" s="143" t="e">
        <f>IF(#REF!="X",1,0)</f>
        <v>#REF!</v>
      </c>
    </row>
    <row r="141" spans="1:19" ht="16.399999999999999" customHeight="1" x14ac:dyDescent="0.35">
      <c r="B141" s="11"/>
      <c r="C141" s="23"/>
      <c r="D141" s="149" t="s">
        <v>74</v>
      </c>
      <c r="E141" s="200" t="s">
        <v>146</v>
      </c>
      <c r="F141" s="141"/>
      <c r="G141" s="141"/>
      <c r="H141" s="141"/>
      <c r="I141" s="141"/>
      <c r="K141" s="141"/>
      <c r="L141" s="141"/>
      <c r="M141" s="141"/>
      <c r="N141" s="141"/>
      <c r="O141" s="142"/>
      <c r="Q141" s="143"/>
      <c r="R141" s="143">
        <f t="shared" si="4"/>
        <v>0</v>
      </c>
      <c r="S141" s="143" t="e">
        <f>IF(#REF!="X",1,0)</f>
        <v>#REF!</v>
      </c>
    </row>
    <row r="142" spans="1:19" ht="16.399999999999999" customHeight="1" x14ac:dyDescent="0.35">
      <c r="B142" s="11"/>
      <c r="C142" s="23"/>
      <c r="D142" s="149" t="s">
        <v>75</v>
      </c>
      <c r="E142" s="200" t="s">
        <v>150</v>
      </c>
      <c r="F142" s="141"/>
      <c r="G142" s="141"/>
      <c r="H142" s="141"/>
      <c r="I142" s="141"/>
      <c r="J142" s="141"/>
      <c r="K142" s="141"/>
      <c r="L142" s="141"/>
      <c r="M142" s="141"/>
      <c r="N142" s="141"/>
      <c r="O142" s="142"/>
      <c r="Q142" s="143"/>
      <c r="R142" s="143">
        <f t="shared" si="4"/>
        <v>0</v>
      </c>
      <c r="S142" s="143" t="e">
        <f>IF(#REF!="X",1,0)</f>
        <v>#REF!</v>
      </c>
    </row>
    <row r="143" spans="1:19" ht="16.399999999999999" customHeight="1" x14ac:dyDescent="0.35">
      <c r="B143" s="147"/>
      <c r="C143" s="147"/>
      <c r="D143" s="198">
        <v>4.5999999999999996</v>
      </c>
      <c r="E143" s="140" t="s">
        <v>140</v>
      </c>
      <c r="F143" s="141"/>
      <c r="G143" s="141"/>
      <c r="H143" s="148"/>
      <c r="I143" s="148"/>
      <c r="J143" s="148"/>
      <c r="K143" s="148"/>
      <c r="L143" s="148"/>
      <c r="M143" s="148"/>
      <c r="N143" s="148"/>
      <c r="O143" s="148"/>
      <c r="Q143" s="143"/>
      <c r="R143" s="143">
        <f t="shared" si="4"/>
        <v>0</v>
      </c>
      <c r="S143" s="143" t="e">
        <f>IF(#REF!="X",1,0)</f>
        <v>#REF!</v>
      </c>
    </row>
    <row r="144" spans="1:19" ht="16.399999999999999" customHeight="1" x14ac:dyDescent="0.35">
      <c r="B144" s="11"/>
      <c r="C144" s="23"/>
      <c r="D144" s="149" t="s">
        <v>76</v>
      </c>
      <c r="E144" s="200" t="s">
        <v>124</v>
      </c>
      <c r="H144" s="141"/>
      <c r="I144" s="141"/>
      <c r="J144" s="141"/>
      <c r="K144" s="141"/>
      <c r="L144" s="141"/>
      <c r="M144" s="141"/>
      <c r="N144" s="141"/>
      <c r="O144" s="142"/>
      <c r="Q144" s="143"/>
      <c r="R144" s="143">
        <f t="shared" si="4"/>
        <v>0</v>
      </c>
      <c r="S144" s="143" t="e">
        <f>IF(#REF!="X",1,0)</f>
        <v>#REF!</v>
      </c>
    </row>
    <row r="145" spans="2:19" ht="16.399999999999999" customHeight="1" x14ac:dyDescent="0.35">
      <c r="B145" s="11"/>
      <c r="C145" s="23"/>
      <c r="D145" s="149" t="s">
        <v>77</v>
      </c>
      <c r="E145" s="200" t="s">
        <v>78</v>
      </c>
      <c r="F145" s="141"/>
      <c r="G145" s="141"/>
      <c r="H145" s="141"/>
      <c r="I145" s="141"/>
      <c r="J145" s="141"/>
      <c r="K145" s="141"/>
      <c r="L145" s="141"/>
      <c r="M145" s="141"/>
      <c r="N145" s="141"/>
      <c r="O145" s="142"/>
      <c r="Q145" s="143"/>
      <c r="R145" s="143">
        <f t="shared" si="4"/>
        <v>0</v>
      </c>
      <c r="S145" s="143" t="e">
        <f>IF(#REF!="X",1,0)</f>
        <v>#REF!</v>
      </c>
    </row>
    <row r="146" spans="2:19" ht="15.65" customHeight="1" x14ac:dyDescent="0.35">
      <c r="B146" s="147"/>
      <c r="C146" s="147"/>
      <c r="D146" s="198">
        <v>4.7</v>
      </c>
      <c r="E146" s="140" t="s">
        <v>141</v>
      </c>
      <c r="F146" s="148"/>
      <c r="G146" s="148"/>
      <c r="H146" s="148"/>
      <c r="I146" s="148"/>
      <c r="J146" s="148"/>
      <c r="K146" s="148"/>
      <c r="L146" s="148"/>
      <c r="M146" s="148"/>
      <c r="N146" s="148"/>
      <c r="O146" s="148"/>
      <c r="Q146" s="143"/>
      <c r="R146" s="143">
        <f t="shared" si="4"/>
        <v>0</v>
      </c>
      <c r="S146" s="143" t="e">
        <f>IF(#REF!="X",1,0)</f>
        <v>#REF!</v>
      </c>
    </row>
    <row r="147" spans="2:19" ht="16.399999999999999" customHeight="1" x14ac:dyDescent="0.35">
      <c r="B147" s="11"/>
      <c r="C147" s="23"/>
      <c r="D147" s="149" t="s">
        <v>79</v>
      </c>
      <c r="E147" s="201" t="s">
        <v>187</v>
      </c>
      <c r="F147" s="202"/>
      <c r="G147" s="202"/>
      <c r="H147" s="202"/>
      <c r="I147" s="202"/>
      <c r="J147" s="202"/>
      <c r="K147" s="202"/>
      <c r="L147" s="202"/>
      <c r="M147" s="202"/>
      <c r="N147" s="202"/>
      <c r="O147" s="203"/>
      <c r="Q147" s="143"/>
      <c r="R147" s="143">
        <f t="shared" si="4"/>
        <v>0</v>
      </c>
      <c r="S147" s="143" t="e">
        <f>IF(#REF!="X",1,0)</f>
        <v>#REF!</v>
      </c>
    </row>
    <row r="148" spans="2:19" ht="16.399999999999999" customHeight="1" x14ac:dyDescent="0.35">
      <c r="B148" s="11"/>
      <c r="C148" s="23"/>
      <c r="D148" s="149" t="s">
        <v>80</v>
      </c>
      <c r="E148" s="201" t="s">
        <v>188</v>
      </c>
      <c r="F148" s="204"/>
      <c r="G148" s="202"/>
      <c r="H148" s="202"/>
      <c r="I148" s="202"/>
      <c r="J148" s="202"/>
      <c r="K148" s="202"/>
      <c r="L148" s="202"/>
      <c r="M148" s="202"/>
      <c r="N148" s="202"/>
      <c r="O148" s="203"/>
      <c r="Q148" s="143"/>
      <c r="R148" s="143">
        <f t="shared" si="4"/>
        <v>0</v>
      </c>
      <c r="S148" s="143" t="e">
        <f>IF(#REF!="X",1,0)</f>
        <v>#REF!</v>
      </c>
    </row>
    <row r="149" spans="2:19" ht="16.399999999999999" customHeight="1" x14ac:dyDescent="0.35">
      <c r="B149" s="11"/>
      <c r="C149" s="24"/>
      <c r="D149" s="149" t="s">
        <v>81</v>
      </c>
      <c r="E149" s="257" t="s">
        <v>189</v>
      </c>
      <c r="F149" s="258"/>
      <c r="G149" s="258"/>
      <c r="H149" s="258"/>
      <c r="I149" s="258"/>
      <c r="J149" s="258"/>
      <c r="K149" s="258"/>
      <c r="L149" s="258"/>
      <c r="M149" s="258"/>
      <c r="N149" s="258"/>
      <c r="O149" s="259"/>
      <c r="Q149" s="143"/>
      <c r="R149" s="143">
        <f t="shared" si="4"/>
        <v>0</v>
      </c>
      <c r="S149" s="143" t="e">
        <f>IF(#REF!="X",1,0)</f>
        <v>#REF!</v>
      </c>
    </row>
    <row r="150" spans="2:19" ht="15.65" customHeight="1" x14ac:dyDescent="0.35">
      <c r="B150" s="274" t="s">
        <v>110</v>
      </c>
      <c r="C150" s="274"/>
      <c r="D150" s="274"/>
      <c r="E150" s="274"/>
      <c r="F150" s="274"/>
      <c r="G150" s="274"/>
      <c r="H150" s="274"/>
      <c r="I150" s="274"/>
      <c r="J150" s="274"/>
      <c r="K150" s="274"/>
      <c r="L150" s="274"/>
      <c r="M150" s="274"/>
      <c r="N150" s="274"/>
      <c r="O150" s="274"/>
      <c r="Q150" s="143"/>
      <c r="R150" s="143">
        <f t="shared" si="4"/>
        <v>0</v>
      </c>
      <c r="S150" s="143">
        <f t="shared" si="3"/>
        <v>0</v>
      </c>
    </row>
    <row r="151" spans="2:19" ht="16.399999999999999" customHeight="1" x14ac:dyDescent="0.35">
      <c r="B151" s="11"/>
      <c r="C151" s="25"/>
      <c r="D151" s="198">
        <v>5.0999999999999996</v>
      </c>
      <c r="E151" s="140" t="s">
        <v>135</v>
      </c>
      <c r="F151" s="141"/>
      <c r="G151" s="141"/>
      <c r="H151" s="141"/>
      <c r="I151" s="141"/>
      <c r="J151" s="141"/>
      <c r="K151" s="141"/>
      <c r="L151" s="141"/>
      <c r="M151" s="141"/>
      <c r="N151" s="141"/>
      <c r="O151" s="142"/>
      <c r="Q151" s="143"/>
      <c r="R151" s="143">
        <f t="shared" si="4"/>
        <v>0</v>
      </c>
      <c r="S151" s="143" t="e">
        <f>IF(#REF!="X",1,0)</f>
        <v>#REF!</v>
      </c>
    </row>
    <row r="152" spans="2:19" ht="15.65" customHeight="1" x14ac:dyDescent="0.35">
      <c r="B152" s="147"/>
      <c r="C152" s="147"/>
      <c r="D152" s="198">
        <v>5.2</v>
      </c>
      <c r="E152" s="140" t="s">
        <v>82</v>
      </c>
      <c r="F152" s="148"/>
      <c r="G152" s="148"/>
      <c r="H152" s="148"/>
      <c r="I152" s="148"/>
      <c r="J152" s="148"/>
      <c r="K152" s="148"/>
      <c r="L152" s="148"/>
      <c r="M152" s="148"/>
      <c r="N152" s="148"/>
      <c r="O152" s="148"/>
      <c r="Q152" s="143"/>
      <c r="R152" s="143">
        <f t="shared" si="4"/>
        <v>0</v>
      </c>
      <c r="S152" s="143" t="e">
        <f>IF(#REF!="X",1,0)</f>
        <v>#REF!</v>
      </c>
    </row>
    <row r="153" spans="2:19" ht="16.399999999999999" customHeight="1" x14ac:dyDescent="0.35">
      <c r="B153" s="11"/>
      <c r="C153" s="23"/>
      <c r="D153" s="149" t="s">
        <v>83</v>
      </c>
      <c r="E153" s="205" t="s">
        <v>148</v>
      </c>
      <c r="F153" s="141"/>
      <c r="G153" s="141"/>
      <c r="H153" s="141"/>
      <c r="I153" s="141"/>
      <c r="J153" s="141"/>
      <c r="K153" s="141"/>
      <c r="L153" s="141"/>
      <c r="M153" s="141"/>
      <c r="N153" s="141"/>
      <c r="O153" s="142"/>
      <c r="Q153" s="143"/>
      <c r="R153" s="143">
        <f t="shared" si="4"/>
        <v>0</v>
      </c>
      <c r="S153" s="143" t="e">
        <f>IF(#REF!="X",1,0)</f>
        <v>#REF!</v>
      </c>
    </row>
    <row r="154" spans="2:19" ht="16.399999999999999" customHeight="1" x14ac:dyDescent="0.35">
      <c r="B154" s="11"/>
      <c r="C154" s="23"/>
      <c r="D154" s="149" t="s">
        <v>84</v>
      </c>
      <c r="E154" s="200" t="s">
        <v>85</v>
      </c>
      <c r="F154" s="141"/>
      <c r="G154" s="141"/>
      <c r="H154" s="141"/>
      <c r="I154" s="141"/>
      <c r="J154" s="141"/>
      <c r="K154" s="141"/>
      <c r="L154" s="141"/>
      <c r="M154" s="141"/>
      <c r="N154" s="141"/>
      <c r="O154" s="142"/>
      <c r="Q154" s="143"/>
      <c r="R154" s="143">
        <f t="shared" si="4"/>
        <v>0</v>
      </c>
      <c r="S154" s="143" t="e">
        <f>IF(#REF!="X",1,0)</f>
        <v>#REF!</v>
      </c>
    </row>
    <row r="155" spans="2:19" ht="16.399999999999999" customHeight="1" x14ac:dyDescent="0.35">
      <c r="B155" s="11"/>
      <c r="C155" s="23"/>
      <c r="D155" s="149" t="s">
        <v>113</v>
      </c>
      <c r="E155" s="200" t="s">
        <v>86</v>
      </c>
      <c r="F155" s="141"/>
      <c r="G155" s="141"/>
      <c r="H155" s="141"/>
      <c r="I155" s="141"/>
      <c r="J155" s="141"/>
      <c r="K155" s="141"/>
      <c r="L155" s="141"/>
      <c r="M155" s="141"/>
      <c r="N155" s="141"/>
      <c r="O155" s="142"/>
      <c r="Q155" s="143"/>
      <c r="R155" s="143">
        <f t="shared" si="4"/>
        <v>0</v>
      </c>
      <c r="S155" s="143" t="e">
        <f>IF(#REF!="X",1,0)</f>
        <v>#REF!</v>
      </c>
    </row>
    <row r="156" spans="2:19" ht="15.65" customHeight="1" x14ac:dyDescent="0.35">
      <c r="B156" s="147"/>
      <c r="C156" s="147"/>
      <c r="D156" s="198">
        <v>5.3</v>
      </c>
      <c r="E156" s="140" t="s">
        <v>122</v>
      </c>
      <c r="G156" s="148"/>
      <c r="H156" s="148"/>
      <c r="I156" s="148"/>
      <c r="J156" s="148"/>
      <c r="K156" s="148"/>
      <c r="L156" s="148"/>
      <c r="M156" s="148"/>
      <c r="N156" s="148"/>
      <c r="O156" s="148"/>
      <c r="Q156" s="143"/>
      <c r="R156" s="143">
        <f t="shared" si="4"/>
        <v>0</v>
      </c>
      <c r="S156" s="143" t="e">
        <f>IF(#REF!="X",1,0)</f>
        <v>#REF!</v>
      </c>
    </row>
    <row r="157" spans="2:19" ht="16.399999999999999" customHeight="1" x14ac:dyDescent="0.35">
      <c r="B157" s="11"/>
      <c r="C157" s="23"/>
      <c r="D157" s="149" t="s">
        <v>87</v>
      </c>
      <c r="E157" s="200" t="s">
        <v>133</v>
      </c>
      <c r="F157" s="141"/>
      <c r="G157" s="141"/>
      <c r="H157" s="141"/>
      <c r="I157" s="141"/>
      <c r="J157" s="141"/>
      <c r="K157" s="141"/>
      <c r="L157" s="141"/>
      <c r="M157" s="141"/>
      <c r="N157" s="141"/>
      <c r="O157" s="142"/>
      <c r="Q157" s="143"/>
      <c r="R157" s="143">
        <f t="shared" si="4"/>
        <v>0</v>
      </c>
      <c r="S157" s="143" t="e">
        <f>IF(#REF!="X",1,0)</f>
        <v>#REF!</v>
      </c>
    </row>
    <row r="158" spans="2:19" ht="16.399999999999999" customHeight="1" x14ac:dyDescent="0.35">
      <c r="B158" s="11"/>
      <c r="C158" s="23"/>
      <c r="D158" s="149" t="s">
        <v>88</v>
      </c>
      <c r="E158" s="200" t="s">
        <v>117</v>
      </c>
      <c r="F158" s="141"/>
      <c r="G158" s="141"/>
      <c r="H158" s="141"/>
      <c r="I158" s="141"/>
      <c r="J158" s="141"/>
      <c r="K158" s="141"/>
      <c r="L158" s="141"/>
      <c r="M158" s="141"/>
      <c r="N158" s="141"/>
      <c r="O158" s="142"/>
      <c r="Q158" s="143"/>
      <c r="R158" s="143">
        <f t="shared" si="4"/>
        <v>0</v>
      </c>
      <c r="S158" s="143" t="e">
        <f>IF(#REF!="X",1,0)</f>
        <v>#REF!</v>
      </c>
    </row>
    <row r="159" spans="2:19" ht="16.399999999999999" customHeight="1" x14ac:dyDescent="0.35">
      <c r="B159" s="11"/>
      <c r="C159" s="23"/>
      <c r="D159" s="149" t="s">
        <v>89</v>
      </c>
      <c r="E159" s="200" t="s">
        <v>123</v>
      </c>
      <c r="F159" s="141"/>
      <c r="G159" s="141"/>
      <c r="H159" s="141"/>
      <c r="I159" s="141"/>
      <c r="J159" s="141"/>
      <c r="K159" s="141"/>
      <c r="L159" s="141"/>
      <c r="M159" s="141"/>
      <c r="N159" s="141"/>
      <c r="O159" s="142"/>
      <c r="Q159" s="143"/>
      <c r="R159" s="143">
        <f t="shared" si="4"/>
        <v>0</v>
      </c>
      <c r="S159" s="143" t="e">
        <f>IF(#REF!="X",1,0)</f>
        <v>#REF!</v>
      </c>
    </row>
    <row r="160" spans="2:19" ht="16.399999999999999" customHeight="1" x14ac:dyDescent="0.35">
      <c r="B160" s="11"/>
      <c r="C160" s="23"/>
      <c r="D160" s="149" t="s">
        <v>90</v>
      </c>
      <c r="E160" s="200" t="s">
        <v>144</v>
      </c>
      <c r="F160" s="141"/>
      <c r="G160" s="141"/>
      <c r="H160" s="141"/>
      <c r="I160" s="141"/>
      <c r="J160" s="141"/>
      <c r="K160" s="141"/>
      <c r="L160" s="141"/>
      <c r="M160" s="141"/>
      <c r="N160" s="141"/>
      <c r="O160" s="142"/>
      <c r="Q160" s="143"/>
      <c r="R160" s="143">
        <f t="shared" si="4"/>
        <v>0</v>
      </c>
      <c r="S160" s="143" t="e">
        <f>IF(#REF!="X",1,0)</f>
        <v>#REF!</v>
      </c>
    </row>
    <row r="161" spans="2:19" ht="16.399999999999999" customHeight="1" x14ac:dyDescent="0.35">
      <c r="B161" s="11"/>
      <c r="C161" s="23"/>
      <c r="D161" s="149" t="s">
        <v>91</v>
      </c>
      <c r="E161" s="200" t="s">
        <v>92</v>
      </c>
      <c r="F161" s="141"/>
      <c r="G161" s="141"/>
      <c r="H161" s="141"/>
      <c r="I161" s="141"/>
      <c r="J161" s="141"/>
      <c r="K161" s="141"/>
      <c r="L161" s="141"/>
      <c r="M161" s="141"/>
      <c r="N161" s="141"/>
      <c r="O161" s="142"/>
      <c r="Q161" s="143"/>
      <c r="R161" s="143">
        <f t="shared" si="4"/>
        <v>0</v>
      </c>
      <c r="S161" s="143" t="e">
        <f>IF(#REF!="X",1,0)</f>
        <v>#REF!</v>
      </c>
    </row>
    <row r="162" spans="2:19" ht="16.399999999999999" customHeight="1" x14ac:dyDescent="0.35">
      <c r="B162" s="11"/>
      <c r="C162" s="23"/>
      <c r="D162" s="149" t="s">
        <v>185</v>
      </c>
      <c r="E162" s="200" t="s">
        <v>114</v>
      </c>
      <c r="F162" s="141"/>
      <c r="G162" s="141"/>
      <c r="H162" s="141"/>
      <c r="I162" s="141"/>
      <c r="J162" s="141"/>
      <c r="K162" s="141"/>
      <c r="L162" s="141"/>
      <c r="M162" s="141"/>
      <c r="N162" s="141"/>
      <c r="O162" s="142"/>
      <c r="Q162" s="143"/>
      <c r="R162" s="143">
        <f t="shared" si="4"/>
        <v>0</v>
      </c>
      <c r="S162" s="143" t="e">
        <f>IF(#REF!="X",1,0)</f>
        <v>#REF!</v>
      </c>
    </row>
    <row r="163" spans="2:19" ht="15.65" customHeight="1" x14ac:dyDescent="0.35">
      <c r="B163" s="147"/>
      <c r="C163" s="147"/>
      <c r="D163" s="198">
        <v>5.4</v>
      </c>
      <c r="E163" s="140" t="s">
        <v>142</v>
      </c>
      <c r="F163" s="148"/>
      <c r="G163" s="148"/>
      <c r="H163" s="148"/>
      <c r="I163" s="148"/>
      <c r="J163" s="148"/>
      <c r="K163" s="148"/>
      <c r="L163" s="148"/>
      <c r="M163" s="148"/>
      <c r="N163" s="148"/>
      <c r="O163" s="148"/>
      <c r="Q163" s="143"/>
      <c r="R163" s="143">
        <f t="shared" ref="R163:R186" si="5">IF(B163="X",1,0)</f>
        <v>0</v>
      </c>
      <c r="S163" s="143" t="e">
        <f>IF(#REF!="X",1,0)</f>
        <v>#REF!</v>
      </c>
    </row>
    <row r="164" spans="2:19" ht="16.399999999999999" customHeight="1" x14ac:dyDescent="0.35">
      <c r="B164" s="11"/>
      <c r="C164" s="23"/>
      <c r="D164" s="149" t="s">
        <v>93</v>
      </c>
      <c r="E164" s="200" t="s">
        <v>134</v>
      </c>
      <c r="F164" s="141"/>
      <c r="G164" s="141"/>
      <c r="H164" s="141"/>
      <c r="I164" s="141"/>
      <c r="J164" s="141"/>
      <c r="K164" s="141"/>
      <c r="L164" s="141"/>
      <c r="M164" s="141"/>
      <c r="N164" s="141"/>
      <c r="O164" s="142"/>
      <c r="Q164" s="143"/>
      <c r="R164" s="143">
        <f t="shared" si="5"/>
        <v>0</v>
      </c>
      <c r="S164" s="143" t="e">
        <f>IF(#REF!="X",1,0)</f>
        <v>#REF!</v>
      </c>
    </row>
    <row r="165" spans="2:19" ht="16.399999999999999" customHeight="1" x14ac:dyDescent="0.35">
      <c r="B165" s="11"/>
      <c r="C165" s="23"/>
      <c r="D165" s="149" t="s">
        <v>94</v>
      </c>
      <c r="E165" s="200" t="s">
        <v>111</v>
      </c>
      <c r="F165" s="141"/>
      <c r="G165" s="141"/>
      <c r="H165" s="141"/>
      <c r="I165" s="141"/>
      <c r="J165" s="141"/>
      <c r="K165" s="141"/>
      <c r="L165" s="141"/>
      <c r="M165" s="141"/>
      <c r="N165" s="141"/>
      <c r="O165" s="142"/>
      <c r="Q165" s="143"/>
      <c r="R165" s="143">
        <f t="shared" si="5"/>
        <v>0</v>
      </c>
      <c r="S165" s="143" t="e">
        <f>IF(#REF!="X",1,0)</f>
        <v>#REF!</v>
      </c>
    </row>
    <row r="166" spans="2:19" ht="16.399999999999999" customHeight="1" x14ac:dyDescent="0.35">
      <c r="B166" s="11"/>
      <c r="C166" s="23"/>
      <c r="D166" s="149" t="s">
        <v>95</v>
      </c>
      <c r="E166" s="200" t="s">
        <v>112</v>
      </c>
      <c r="F166" s="141"/>
      <c r="G166" s="141"/>
      <c r="H166" s="141"/>
      <c r="I166" s="141"/>
      <c r="J166" s="141"/>
      <c r="K166" s="141"/>
      <c r="L166" s="141"/>
      <c r="M166" s="141"/>
      <c r="N166" s="141"/>
      <c r="O166" s="142"/>
      <c r="Q166" s="143"/>
      <c r="R166" s="143">
        <f t="shared" si="5"/>
        <v>0</v>
      </c>
      <c r="S166" s="143" t="e">
        <f>IF(#REF!="X",1,0)</f>
        <v>#REF!</v>
      </c>
    </row>
    <row r="167" spans="2:19" ht="15.65" customHeight="1" x14ac:dyDescent="0.35">
      <c r="B167" s="147"/>
      <c r="C167" s="147"/>
      <c r="D167" s="198">
        <v>5.5</v>
      </c>
      <c r="E167" s="140" t="s">
        <v>143</v>
      </c>
      <c r="G167" s="148"/>
      <c r="H167" s="148"/>
      <c r="I167" s="148"/>
      <c r="J167" s="148"/>
      <c r="K167" s="148"/>
      <c r="L167" s="148"/>
      <c r="M167" s="148"/>
      <c r="N167" s="148"/>
      <c r="O167" s="148"/>
      <c r="Q167" s="143"/>
      <c r="R167" s="143">
        <f t="shared" si="5"/>
        <v>0</v>
      </c>
      <c r="S167" s="143" t="e">
        <f>IF(#REF!="X",1,0)</f>
        <v>#REF!</v>
      </c>
    </row>
    <row r="168" spans="2:19" ht="16.399999999999999" customHeight="1" x14ac:dyDescent="0.35">
      <c r="B168" s="11"/>
      <c r="C168" s="23"/>
      <c r="D168" s="149" t="s">
        <v>151</v>
      </c>
      <c r="E168" s="200" t="s">
        <v>116</v>
      </c>
      <c r="F168" s="141"/>
      <c r="G168" s="141"/>
      <c r="H168" s="141"/>
      <c r="I168" s="141"/>
      <c r="J168" s="141"/>
      <c r="K168" s="141"/>
      <c r="L168" s="141"/>
      <c r="M168" s="141"/>
      <c r="N168" s="141"/>
      <c r="O168" s="142"/>
      <c r="Q168" s="143"/>
      <c r="R168" s="143">
        <f t="shared" si="5"/>
        <v>0</v>
      </c>
      <c r="S168" s="143" t="e">
        <f>IF(#REF!="X",1,0)</f>
        <v>#REF!</v>
      </c>
    </row>
    <row r="169" spans="2:19" ht="16.399999999999999" customHeight="1" x14ac:dyDescent="0.35">
      <c r="B169" s="11"/>
      <c r="C169" s="23"/>
      <c r="D169" s="149" t="s">
        <v>152</v>
      </c>
      <c r="E169" s="200" t="s">
        <v>128</v>
      </c>
      <c r="F169" s="141"/>
      <c r="G169" s="141"/>
      <c r="H169" s="141"/>
      <c r="I169" s="141"/>
      <c r="J169" s="141"/>
      <c r="K169" s="141"/>
      <c r="L169" s="141"/>
      <c r="M169" s="141"/>
      <c r="N169" s="141"/>
      <c r="O169" s="142"/>
      <c r="Q169" s="143"/>
      <c r="R169" s="143">
        <f t="shared" si="5"/>
        <v>0</v>
      </c>
      <c r="S169" s="143" t="e">
        <f>IF(#REF!="X",1,0)</f>
        <v>#REF!</v>
      </c>
    </row>
    <row r="170" spans="2:19" ht="16.399999999999999" customHeight="1" x14ac:dyDescent="0.35">
      <c r="B170" s="11"/>
      <c r="C170" s="23"/>
      <c r="D170" s="149" t="s">
        <v>153</v>
      </c>
      <c r="E170" s="200" t="s">
        <v>127</v>
      </c>
      <c r="F170" s="141"/>
      <c r="G170" s="141"/>
      <c r="H170" s="141"/>
      <c r="I170" s="141"/>
      <c r="J170" s="141"/>
      <c r="K170" s="141"/>
      <c r="L170" s="141"/>
      <c r="M170" s="141"/>
      <c r="N170" s="141"/>
      <c r="O170" s="142"/>
      <c r="Q170" s="143"/>
      <c r="R170" s="143">
        <f t="shared" si="5"/>
        <v>0</v>
      </c>
      <c r="S170" s="143" t="e">
        <f>IF(#REF!="X",1,0)</f>
        <v>#REF!</v>
      </c>
    </row>
    <row r="171" spans="2:19" ht="16.399999999999999" customHeight="1" x14ac:dyDescent="0.35">
      <c r="B171" s="11"/>
      <c r="C171" s="23"/>
      <c r="D171" s="149" t="s">
        <v>154</v>
      </c>
      <c r="E171" s="206" t="s">
        <v>183</v>
      </c>
      <c r="F171" s="141"/>
      <c r="G171" s="141"/>
      <c r="H171" s="141"/>
      <c r="I171" s="141"/>
      <c r="J171" s="141"/>
      <c r="K171" s="141"/>
      <c r="L171" s="141"/>
      <c r="M171" s="141"/>
      <c r="N171" s="141"/>
      <c r="O171" s="142"/>
      <c r="Q171" s="143"/>
      <c r="R171" s="143">
        <f t="shared" si="5"/>
        <v>0</v>
      </c>
      <c r="S171" s="143" t="e">
        <f>IF(#REF!="X",1,0)</f>
        <v>#REF!</v>
      </c>
    </row>
    <row r="172" spans="2:19" ht="16.399999999999999" customHeight="1" x14ac:dyDescent="0.35">
      <c r="B172" s="11"/>
      <c r="C172" s="23"/>
      <c r="D172" s="149" t="s">
        <v>155</v>
      </c>
      <c r="E172" s="206" t="s">
        <v>222</v>
      </c>
      <c r="F172" s="141"/>
      <c r="G172" s="220"/>
      <c r="H172" s="220"/>
      <c r="I172" s="220"/>
      <c r="J172" s="220"/>
      <c r="K172" s="220"/>
      <c r="L172" s="220"/>
      <c r="M172" s="220"/>
      <c r="N172" s="220"/>
      <c r="O172" s="221"/>
      <c r="Q172" s="143"/>
      <c r="R172" s="143"/>
      <c r="S172" s="143"/>
    </row>
    <row r="173" spans="2:19" ht="16.399999999999999" customHeight="1" x14ac:dyDescent="0.35">
      <c r="B173" s="11"/>
      <c r="C173" s="23"/>
      <c r="D173" s="149" t="s">
        <v>184</v>
      </c>
      <c r="E173" s="200" t="s">
        <v>126</v>
      </c>
      <c r="F173" s="150"/>
      <c r="G173" s="151"/>
      <c r="H173" s="151"/>
      <c r="I173" s="151"/>
      <c r="J173" s="151"/>
      <c r="K173" s="151"/>
      <c r="L173" s="151"/>
      <c r="M173" s="151"/>
      <c r="N173" s="151"/>
      <c r="O173" s="152"/>
      <c r="Q173" s="143"/>
      <c r="R173" s="143">
        <f t="shared" si="5"/>
        <v>0</v>
      </c>
      <c r="S173" s="143" t="e">
        <f>IF(#REF!="X",1,0)</f>
        <v>#REF!</v>
      </c>
    </row>
    <row r="174" spans="2:19" ht="15.65" customHeight="1" x14ac:dyDescent="0.35">
      <c r="B174" s="274" t="s">
        <v>136</v>
      </c>
      <c r="C174" s="274"/>
      <c r="D174" s="274"/>
      <c r="E174" s="274"/>
      <c r="F174" s="274"/>
      <c r="G174" s="274"/>
      <c r="H174" s="274"/>
      <c r="I174" s="274"/>
      <c r="J174" s="274"/>
      <c r="K174" s="274"/>
      <c r="L174" s="274"/>
      <c r="M174" s="274"/>
      <c r="N174" s="274"/>
      <c r="O174" s="274"/>
      <c r="Q174" s="143"/>
      <c r="R174" s="143">
        <f t="shared" si="5"/>
        <v>0</v>
      </c>
      <c r="S174" s="143">
        <f t="shared" ref="S174:S183" si="6">IF(D174="X",1,0)</f>
        <v>0</v>
      </c>
    </row>
    <row r="175" spans="2:19" ht="16.399999999999999" customHeight="1" x14ac:dyDescent="0.35">
      <c r="B175" s="11"/>
      <c r="C175" s="25"/>
      <c r="D175" s="198">
        <v>6.1</v>
      </c>
      <c r="E175" s="13" t="s">
        <v>96</v>
      </c>
      <c r="F175" s="14"/>
      <c r="G175" s="14"/>
      <c r="H175" s="14"/>
      <c r="I175" s="14"/>
      <c r="J175" s="14"/>
      <c r="K175" s="14"/>
      <c r="L175" s="14"/>
      <c r="M175" s="14"/>
      <c r="N175" s="14"/>
      <c r="O175" s="15"/>
      <c r="Q175" s="143"/>
      <c r="R175" s="143">
        <f t="shared" si="5"/>
        <v>0</v>
      </c>
      <c r="S175" s="143" t="e">
        <f>IF(#REF!="X",1,0)</f>
        <v>#REF!</v>
      </c>
    </row>
    <row r="176" spans="2:19" ht="16.399999999999999" customHeight="1" x14ac:dyDescent="0.35">
      <c r="B176" s="11"/>
      <c r="C176" s="23"/>
      <c r="D176" s="198">
        <v>6.2</v>
      </c>
      <c r="E176" s="13" t="s">
        <v>97</v>
      </c>
      <c r="F176" s="14"/>
      <c r="G176" s="14"/>
      <c r="H176" s="14"/>
      <c r="I176" s="14"/>
      <c r="J176" s="14"/>
      <c r="K176" s="14"/>
      <c r="L176" s="14"/>
      <c r="M176" s="14"/>
      <c r="N176" s="14"/>
      <c r="O176" s="15"/>
      <c r="Q176" s="143"/>
      <c r="R176" s="143">
        <f t="shared" si="5"/>
        <v>0</v>
      </c>
      <c r="S176" s="143" t="e">
        <f>IF(#REF!="X",1,0)</f>
        <v>#REF!</v>
      </c>
    </row>
    <row r="177" spans="2:21" ht="16.399999999999999" customHeight="1" x14ac:dyDescent="0.35">
      <c r="B177" s="11"/>
      <c r="C177" s="24"/>
      <c r="D177" s="198">
        <v>6.3</v>
      </c>
      <c r="E177" s="20" t="s">
        <v>156</v>
      </c>
      <c r="F177" s="14"/>
      <c r="G177" s="14"/>
      <c r="H177" s="14"/>
      <c r="I177" s="14"/>
      <c r="J177" s="14"/>
      <c r="K177" s="14"/>
      <c r="L177" s="14"/>
      <c r="M177" s="14"/>
      <c r="N177" s="14"/>
      <c r="O177" s="15"/>
      <c r="Q177" s="143"/>
      <c r="R177" s="143">
        <f t="shared" si="5"/>
        <v>0</v>
      </c>
      <c r="S177" s="143" t="e">
        <f>IF(#REF!="X",1,0)</f>
        <v>#REF!</v>
      </c>
    </row>
    <row r="178" spans="2:21" ht="15.65" customHeight="1" x14ac:dyDescent="0.35">
      <c r="B178" s="274" t="s">
        <v>98</v>
      </c>
      <c r="C178" s="274"/>
      <c r="D178" s="274"/>
      <c r="E178" s="274"/>
      <c r="F178" s="274"/>
      <c r="G178" s="274"/>
      <c r="H178" s="274"/>
      <c r="I178" s="274"/>
      <c r="J178" s="274"/>
      <c r="K178" s="274"/>
      <c r="L178" s="274"/>
      <c r="M178" s="274"/>
      <c r="N178" s="274"/>
      <c r="O178" s="296"/>
      <c r="Q178" s="143"/>
      <c r="R178" s="143">
        <f t="shared" si="5"/>
        <v>0</v>
      </c>
      <c r="S178" s="143">
        <f t="shared" si="6"/>
        <v>0</v>
      </c>
    </row>
    <row r="179" spans="2:21" ht="16.399999999999999" customHeight="1" x14ac:dyDescent="0.35">
      <c r="B179" s="11"/>
      <c r="C179" s="23"/>
      <c r="D179" s="198">
        <v>7.1</v>
      </c>
      <c r="E179" s="13" t="s">
        <v>99</v>
      </c>
      <c r="F179" s="14"/>
      <c r="G179" s="14"/>
      <c r="H179" s="14"/>
      <c r="I179" s="14"/>
      <c r="J179" s="14"/>
      <c r="K179" s="14"/>
      <c r="L179" s="14"/>
      <c r="M179" s="14"/>
      <c r="N179" s="14"/>
      <c r="O179" s="14"/>
      <c r="Q179" s="143"/>
      <c r="R179" s="143">
        <f t="shared" si="5"/>
        <v>0</v>
      </c>
      <c r="S179" s="143" t="e">
        <f>IF(#REF!="X",1,0)</f>
        <v>#REF!</v>
      </c>
    </row>
    <row r="180" spans="2:21" ht="16.399999999999999" customHeight="1" x14ac:dyDescent="0.35">
      <c r="B180" s="11"/>
      <c r="C180" s="23"/>
      <c r="D180" s="198">
        <v>7.2</v>
      </c>
      <c r="E180" s="13" t="s">
        <v>223</v>
      </c>
      <c r="F180" s="14"/>
      <c r="G180" s="14"/>
      <c r="H180" s="14"/>
      <c r="I180" s="14"/>
      <c r="J180" s="14"/>
      <c r="K180" s="14"/>
      <c r="L180" s="14"/>
      <c r="M180" s="14"/>
      <c r="N180" s="14"/>
      <c r="O180" s="15"/>
      <c r="Q180" s="143"/>
      <c r="R180" s="143">
        <f t="shared" si="5"/>
        <v>0</v>
      </c>
      <c r="S180" s="143" t="e">
        <f>IF(#REF!="X",1,0)</f>
        <v>#REF!</v>
      </c>
    </row>
    <row r="181" spans="2:21" ht="16.399999999999999" customHeight="1" x14ac:dyDescent="0.35">
      <c r="B181" s="11"/>
      <c r="C181" s="24"/>
      <c r="D181" s="198">
        <v>7.3</v>
      </c>
      <c r="E181" s="13" t="s">
        <v>125</v>
      </c>
      <c r="F181" s="14"/>
      <c r="G181" s="14"/>
      <c r="H181" s="14"/>
      <c r="I181" s="14"/>
      <c r="J181" s="14"/>
      <c r="K181" s="14"/>
      <c r="L181" s="14"/>
      <c r="M181" s="14"/>
      <c r="N181" s="14"/>
      <c r="O181" s="15"/>
      <c r="Q181" s="143"/>
      <c r="R181" s="143">
        <f t="shared" si="5"/>
        <v>0</v>
      </c>
      <c r="S181" s="143" t="e">
        <f>IF(#REF!="X",1,0)</f>
        <v>#REF!</v>
      </c>
    </row>
    <row r="182" spans="2:21" ht="16.399999999999999" customHeight="1" x14ac:dyDescent="0.35">
      <c r="B182" s="11"/>
      <c r="C182" s="24"/>
      <c r="D182" s="198">
        <v>7.4</v>
      </c>
      <c r="E182" s="13" t="s">
        <v>171</v>
      </c>
      <c r="F182" s="14"/>
      <c r="G182" s="14"/>
      <c r="H182" s="14"/>
      <c r="I182" s="14"/>
      <c r="J182" s="14"/>
      <c r="K182" s="14"/>
      <c r="L182" s="14"/>
      <c r="M182" s="14"/>
      <c r="N182" s="14"/>
      <c r="O182" s="15"/>
      <c r="Q182" s="143"/>
      <c r="R182" s="143"/>
      <c r="S182" s="143"/>
    </row>
    <row r="183" spans="2:21" ht="15.65" customHeight="1" x14ac:dyDescent="0.35">
      <c r="B183" s="274" t="s">
        <v>100</v>
      </c>
      <c r="C183" s="274"/>
      <c r="D183" s="274"/>
      <c r="E183" s="274"/>
      <c r="F183" s="274"/>
      <c r="G183" s="274"/>
      <c r="H183" s="274"/>
      <c r="I183" s="274"/>
      <c r="J183" s="274"/>
      <c r="K183" s="274"/>
      <c r="L183" s="274"/>
      <c r="M183" s="274"/>
      <c r="N183" s="274"/>
      <c r="O183" s="274"/>
      <c r="Q183" s="143"/>
      <c r="R183" s="143">
        <f t="shared" si="5"/>
        <v>0</v>
      </c>
      <c r="S183" s="143">
        <f t="shared" si="6"/>
        <v>0</v>
      </c>
    </row>
    <row r="184" spans="2:21" ht="16.399999999999999" customHeight="1" x14ac:dyDescent="0.35">
      <c r="B184" s="11"/>
      <c r="C184" s="22"/>
      <c r="D184" s="198">
        <v>8.1</v>
      </c>
      <c r="E184" s="20" t="s">
        <v>169</v>
      </c>
      <c r="F184" s="18"/>
      <c r="G184" s="18"/>
      <c r="H184" s="18"/>
      <c r="I184" s="18"/>
      <c r="J184" s="18"/>
      <c r="K184" s="18"/>
      <c r="L184" s="18"/>
      <c r="M184" s="18"/>
      <c r="N184" s="14"/>
      <c r="O184" s="15"/>
      <c r="Q184" s="143"/>
      <c r="R184" s="143">
        <f t="shared" si="5"/>
        <v>0</v>
      </c>
      <c r="S184" s="143" t="e">
        <f>IF(#REF!="X",1,0)</f>
        <v>#REF!</v>
      </c>
    </row>
    <row r="185" spans="2:21" ht="16.399999999999999" customHeight="1" x14ac:dyDescent="0.35">
      <c r="B185" s="11"/>
      <c r="C185" s="22"/>
      <c r="D185" s="198">
        <v>8.1999999999999993</v>
      </c>
      <c r="E185" s="20" t="s">
        <v>157</v>
      </c>
      <c r="F185" s="18"/>
      <c r="G185" s="18"/>
      <c r="H185" s="18"/>
      <c r="I185" s="18"/>
      <c r="J185" s="18"/>
      <c r="K185" s="18"/>
      <c r="L185" s="18"/>
      <c r="M185" s="18"/>
      <c r="N185" s="14"/>
      <c r="O185" s="15"/>
      <c r="Q185" s="143"/>
      <c r="R185" s="143">
        <f t="shared" si="5"/>
        <v>0</v>
      </c>
      <c r="S185" s="143" t="e">
        <f>IF(#REF!="X",1,0)</f>
        <v>#REF!</v>
      </c>
    </row>
    <row r="186" spans="2:21" ht="16.399999999999999" customHeight="1" x14ac:dyDescent="0.35">
      <c r="B186" s="11"/>
      <c r="C186" s="22"/>
      <c r="D186" s="198">
        <v>8.3000000000000007</v>
      </c>
      <c r="E186" s="20" t="s">
        <v>170</v>
      </c>
      <c r="F186" s="19"/>
      <c r="G186" s="19"/>
      <c r="H186" s="19"/>
      <c r="I186" s="19"/>
      <c r="J186" s="19"/>
      <c r="K186" s="19"/>
      <c r="L186" s="19"/>
      <c r="M186" s="19"/>
      <c r="N186" s="16"/>
      <c r="O186" s="17"/>
      <c r="Q186" s="143"/>
      <c r="R186" s="143">
        <f t="shared" si="5"/>
        <v>0</v>
      </c>
      <c r="S186" s="143" t="e">
        <f>IF(#REF!="X",1,0)</f>
        <v>#REF!</v>
      </c>
    </row>
    <row r="187" spans="2:21" ht="9" customHeight="1" thickBot="1" x14ac:dyDescent="0.4">
      <c r="E187" s="97"/>
      <c r="F187" s="97"/>
      <c r="G187" s="97"/>
      <c r="H187" s="97"/>
      <c r="I187" s="97"/>
      <c r="J187" s="97"/>
      <c r="K187" s="97"/>
      <c r="L187" s="153"/>
      <c r="M187" s="153"/>
      <c r="N187" s="153"/>
      <c r="O187" s="153"/>
      <c r="P187" s="154"/>
      <c r="Q187" s="57"/>
    </row>
    <row r="188" spans="2:21" ht="16.399999999999999" customHeight="1" thickBot="1" x14ac:dyDescent="0.35">
      <c r="B188" s="71">
        <f>COUNTIF(B104:B186,"X")</f>
        <v>0</v>
      </c>
      <c r="C188" s="72" t="s">
        <v>25</v>
      </c>
      <c r="D188" s="278" t="str">
        <f>IF(AND(B97="X",B188&lt;10), "Project must select 10 Mandatory items", IF(AND(B98="X",B188&lt;20), "Project is ineligible for 7 points", ""))</f>
        <v/>
      </c>
      <c r="E188" s="279"/>
      <c r="F188" s="279"/>
      <c r="G188" s="279"/>
      <c r="H188" s="279"/>
      <c r="I188" s="279"/>
      <c r="J188" s="279"/>
      <c r="K188" s="279"/>
      <c r="L188" s="279"/>
      <c r="M188" s="279"/>
      <c r="N188" s="279"/>
      <c r="O188" s="280"/>
      <c r="Q188" s="57"/>
      <c r="U188" s="81"/>
    </row>
    <row r="189" spans="2:21" ht="6" customHeight="1" x14ac:dyDescent="0.35">
      <c r="B189" s="74"/>
      <c r="L189" s="154"/>
      <c r="M189" s="154"/>
      <c r="N189" s="154"/>
      <c r="O189" s="154"/>
      <c r="P189" s="154"/>
      <c r="Q189" s="154"/>
      <c r="R189" s="154"/>
      <c r="S189" s="154"/>
    </row>
    <row r="190" spans="2:21" x14ac:dyDescent="0.3">
      <c r="B190" s="73" t="s">
        <v>102</v>
      </c>
      <c r="Q190" s="77"/>
      <c r="R190" s="78"/>
    </row>
    <row r="191" spans="2:21" ht="163.5" customHeight="1" x14ac:dyDescent="0.3">
      <c r="B191" s="265"/>
      <c r="C191" s="266"/>
      <c r="D191" s="266"/>
      <c r="E191" s="266"/>
      <c r="F191" s="266"/>
      <c r="G191" s="266"/>
      <c r="H191" s="266"/>
      <c r="I191" s="266"/>
      <c r="J191" s="266"/>
      <c r="K191" s="266"/>
      <c r="L191" s="266"/>
      <c r="M191" s="266"/>
      <c r="N191" s="266"/>
      <c r="O191" s="267"/>
      <c r="Q191" s="77"/>
      <c r="R191" s="78">
        <v>1000</v>
      </c>
    </row>
    <row r="192" spans="2:21" x14ac:dyDescent="0.3">
      <c r="B192" s="104"/>
      <c r="C192" s="186" t="s">
        <v>34</v>
      </c>
      <c r="D192" s="106">
        <f>R191-LEN(B191)</f>
        <v>1000</v>
      </c>
      <c r="Q192" s="77"/>
      <c r="R192" s="78"/>
    </row>
    <row r="193" spans="1:24" ht="22.5" customHeight="1" thickBot="1" x14ac:dyDescent="0.5">
      <c r="A193" s="155"/>
      <c r="B193" s="263" t="s">
        <v>204</v>
      </c>
      <c r="C193" s="263"/>
      <c r="D193" s="263"/>
      <c r="E193" s="263"/>
      <c r="F193" s="263"/>
      <c r="G193" s="263"/>
      <c r="H193" s="263"/>
      <c r="I193" s="263"/>
      <c r="J193" s="263"/>
      <c r="K193" s="263"/>
      <c r="L193" s="263"/>
      <c r="M193" s="263"/>
      <c r="N193" s="263"/>
      <c r="O193" s="263"/>
      <c r="Q193" s="57"/>
    </row>
    <row r="194" spans="1:24" ht="79.5" customHeight="1" thickBot="1" x14ac:dyDescent="0.35">
      <c r="B194" s="294" t="s">
        <v>259</v>
      </c>
      <c r="C194" s="295"/>
      <c r="D194" s="295"/>
      <c r="E194" s="295"/>
      <c r="F194" s="295"/>
      <c r="G194" s="295"/>
      <c r="H194" s="295"/>
      <c r="I194" s="295"/>
      <c r="J194" s="295"/>
      <c r="K194" s="295"/>
      <c r="L194" s="295"/>
      <c r="M194" s="295"/>
      <c r="N194" s="295"/>
      <c r="O194" s="295"/>
      <c r="Q194" s="57"/>
    </row>
    <row r="195" spans="1:24" ht="3.75" customHeight="1" x14ac:dyDescent="0.35">
      <c r="B195"/>
      <c r="C195" s="63"/>
      <c r="D195" s="63"/>
      <c r="E195" s="63"/>
      <c r="F195" s="63"/>
      <c r="H195" s="63"/>
      <c r="J195" s="69"/>
      <c r="K195" s="63"/>
      <c r="L195" s="63"/>
      <c r="M195" s="63"/>
      <c r="N195" s="63"/>
      <c r="O195" s="63"/>
      <c r="P195" s="63"/>
      <c r="Q195" s="63"/>
      <c r="R195" s="63"/>
      <c r="S195" s="63"/>
    </row>
    <row r="196" spans="1:24" ht="21.65" customHeight="1" x14ac:dyDescent="0.35">
      <c r="A196" s="63"/>
      <c r="B196" s="156" t="s">
        <v>180</v>
      </c>
      <c r="C196" s="123"/>
      <c r="D196" s="123"/>
      <c r="E196" s="124"/>
      <c r="F196" s="125"/>
      <c r="G196" s="125"/>
      <c r="H196" s="125"/>
      <c r="I196" s="125"/>
      <c r="J196" s="125"/>
      <c r="K196" s="125"/>
      <c r="L196" s="126"/>
      <c r="M196" s="126"/>
      <c r="N196" s="126"/>
      <c r="O196" s="127"/>
      <c r="P196" s="63"/>
      <c r="Q196" s="63"/>
      <c r="R196" s="63" t="s">
        <v>29</v>
      </c>
      <c r="S196" s="63"/>
    </row>
    <row r="197" spans="1:24" ht="33.75" customHeight="1" thickBot="1" x14ac:dyDescent="0.4">
      <c r="A197" s="157"/>
      <c r="B197" s="129"/>
      <c r="C197" s="254" t="s">
        <v>174</v>
      </c>
      <c r="D197" s="255"/>
      <c r="E197" s="255"/>
      <c r="F197" s="255"/>
      <c r="G197" s="255"/>
      <c r="H197" s="255"/>
      <c r="I197" s="255"/>
      <c r="J197" s="255"/>
      <c r="K197" s="255"/>
      <c r="L197" s="255"/>
      <c r="M197" s="255"/>
      <c r="N197" s="255"/>
      <c r="O197" s="256"/>
      <c r="P197" s="158"/>
      <c r="Q197" s="63"/>
      <c r="R197" s="63"/>
      <c r="S197" s="63"/>
    </row>
    <row r="198" spans="1:24" ht="18.649999999999999" customHeight="1" thickTop="1" x14ac:dyDescent="0.35">
      <c r="A198" s="157"/>
      <c r="B198" s="159" t="s">
        <v>168</v>
      </c>
      <c r="C198" s="160"/>
      <c r="D198" s="161" t="str">
        <f>IF(B225&lt;5,"A minimum of 5 project amenities shall to be selected.","Great job selecting 5 amenities!")</f>
        <v>A minimum of 5 project amenities shall to be selected.</v>
      </c>
      <c r="E198" s="133"/>
      <c r="F198" s="133"/>
      <c r="G198" s="133"/>
      <c r="H198" s="133"/>
      <c r="I198" s="133"/>
      <c r="J198" s="133"/>
      <c r="K198" s="133"/>
      <c r="L198" s="133"/>
      <c r="M198" s="133"/>
      <c r="N198" s="133"/>
      <c r="O198" s="134"/>
      <c r="P198" s="162"/>
      <c r="Q198" s="143">
        <f t="shared" ref="Q198:Q206" si="7">IF(A198="X",1,0)</f>
        <v>0</v>
      </c>
      <c r="R198" s="143">
        <f t="shared" ref="R198:R207" si="8">IF(G198="X",1,0)</f>
        <v>0</v>
      </c>
      <c r="S198" s="143">
        <f t="shared" ref="S198:S207" si="9">IF(L198="X",1,0)</f>
        <v>0</v>
      </c>
      <c r="U198" s="272"/>
      <c r="V198" s="250"/>
      <c r="W198" s="250"/>
      <c r="X198" s="163"/>
    </row>
    <row r="199" spans="1:24" ht="15.65" customHeight="1" x14ac:dyDescent="0.35">
      <c r="A199" s="157"/>
      <c r="B199" s="164" t="s">
        <v>233</v>
      </c>
      <c r="C199" s="165"/>
      <c r="D199" s="166"/>
      <c r="E199" s="167"/>
      <c r="F199" s="74"/>
      <c r="G199" s="69"/>
      <c r="H199" s="168"/>
      <c r="I199" s="167"/>
      <c r="J199" s="167"/>
      <c r="K199" s="74"/>
      <c r="L199" s="69"/>
      <c r="M199" s="168"/>
      <c r="N199" s="162"/>
      <c r="O199" s="162"/>
      <c r="P199" s="162"/>
      <c r="Q199" s="143">
        <f t="shared" si="7"/>
        <v>0</v>
      </c>
      <c r="R199" s="143">
        <f t="shared" si="8"/>
        <v>0</v>
      </c>
      <c r="S199" s="143">
        <f t="shared" si="9"/>
        <v>0</v>
      </c>
      <c r="U199" s="272"/>
      <c r="V199" s="250"/>
      <c r="W199" s="250"/>
    </row>
    <row r="200" spans="1:24" ht="16.399999999999999" customHeight="1" x14ac:dyDescent="0.35">
      <c r="A200" s="157"/>
      <c r="B200" s="45"/>
      <c r="C200" s="43"/>
      <c r="D200" s="46" t="s">
        <v>237</v>
      </c>
      <c r="E200" s="47"/>
      <c r="F200" s="48"/>
      <c r="G200" s="49"/>
      <c r="H200" s="50"/>
      <c r="I200" s="51"/>
      <c r="J200" s="51"/>
      <c r="K200" s="48" t="s">
        <v>240</v>
      </c>
      <c r="L200" s="49"/>
      <c r="M200" s="50"/>
      <c r="N200" s="51"/>
      <c r="O200" s="52"/>
      <c r="P200" s="167"/>
      <c r="Q200" s="143">
        <f t="shared" si="7"/>
        <v>0</v>
      </c>
      <c r="R200" s="143">
        <f t="shared" si="8"/>
        <v>0</v>
      </c>
      <c r="S200" s="143">
        <f t="shared" si="9"/>
        <v>0</v>
      </c>
      <c r="U200" s="270"/>
      <c r="V200" s="248"/>
      <c r="W200" s="248"/>
    </row>
    <row r="201" spans="1:24" ht="16.399999999999999" customHeight="1" x14ac:dyDescent="0.35">
      <c r="A201" s="157"/>
      <c r="B201" s="45"/>
      <c r="C201" s="43"/>
      <c r="D201" s="53" t="s">
        <v>175</v>
      </c>
      <c r="E201" s="47"/>
      <c r="F201" s="48"/>
      <c r="G201" s="49"/>
      <c r="H201" s="54"/>
      <c r="I201" s="51"/>
      <c r="J201" s="55"/>
      <c r="K201" s="48" t="s">
        <v>240</v>
      </c>
      <c r="L201" s="49"/>
      <c r="M201" s="50"/>
      <c r="N201" s="51"/>
      <c r="O201" s="52"/>
      <c r="P201" s="64"/>
      <c r="Q201" s="143">
        <f t="shared" si="7"/>
        <v>0</v>
      </c>
      <c r="R201" s="143">
        <f t="shared" si="8"/>
        <v>0</v>
      </c>
      <c r="S201" s="143">
        <f t="shared" si="9"/>
        <v>0</v>
      </c>
      <c r="U201" s="271"/>
      <c r="V201" s="249"/>
      <c r="W201" s="249"/>
    </row>
    <row r="202" spans="1:24" ht="16.399999999999999" customHeight="1" x14ac:dyDescent="0.35">
      <c r="A202" s="157"/>
      <c r="B202" s="45"/>
      <c r="C202" s="43"/>
      <c r="D202" s="53" t="s">
        <v>238</v>
      </c>
      <c r="E202" s="51"/>
      <c r="F202" s="48"/>
      <c r="G202" s="49"/>
      <c r="H202" s="50"/>
      <c r="I202" s="51"/>
      <c r="J202" s="51"/>
      <c r="K202" s="48" t="s">
        <v>240</v>
      </c>
      <c r="L202" s="49"/>
      <c r="M202" s="50"/>
      <c r="N202" s="47"/>
      <c r="O202" s="56"/>
      <c r="P202" s="162"/>
      <c r="Q202" s="143">
        <f t="shared" si="7"/>
        <v>0</v>
      </c>
      <c r="R202" s="143">
        <f t="shared" si="8"/>
        <v>0</v>
      </c>
      <c r="S202" s="143">
        <f t="shared" si="9"/>
        <v>0</v>
      </c>
      <c r="U202" s="272"/>
      <c r="V202" s="250"/>
      <c r="W202" s="250"/>
    </row>
    <row r="203" spans="1:24" ht="16.399999999999999" customHeight="1" x14ac:dyDescent="0.35">
      <c r="A203" s="157"/>
      <c r="B203" s="45"/>
      <c r="C203" s="43"/>
      <c r="D203" s="53" t="s">
        <v>239</v>
      </c>
      <c r="E203" s="47"/>
      <c r="F203" s="48"/>
      <c r="G203" s="49"/>
      <c r="H203" s="50"/>
      <c r="I203" s="47"/>
      <c r="J203" s="47"/>
      <c r="K203" s="48" t="s">
        <v>240</v>
      </c>
      <c r="L203" s="49"/>
      <c r="M203" s="50"/>
      <c r="N203" s="51"/>
      <c r="O203" s="52"/>
      <c r="P203" s="64"/>
      <c r="Q203" s="143">
        <f>IF(A203="X",1,0)</f>
        <v>0</v>
      </c>
      <c r="R203" s="143">
        <f>IF(G203="X",1,0)</f>
        <v>0</v>
      </c>
      <c r="S203" s="143">
        <f>IF(L203="X",1,0)</f>
        <v>0</v>
      </c>
      <c r="U203" s="271"/>
      <c r="V203" s="249"/>
      <c r="W203" s="249"/>
    </row>
    <row r="204" spans="1:24" ht="16.399999999999999" customHeight="1" x14ac:dyDescent="0.35">
      <c r="A204" s="157"/>
      <c r="B204" s="45"/>
      <c r="C204" s="43"/>
      <c r="D204" s="46" t="s">
        <v>242</v>
      </c>
      <c r="E204" s="47"/>
      <c r="F204" s="48"/>
      <c r="I204" s="51"/>
      <c r="J204" s="51"/>
      <c r="K204" s="48" t="s">
        <v>241</v>
      </c>
      <c r="L204" s="49"/>
      <c r="M204" s="50"/>
      <c r="N204" s="51"/>
      <c r="O204" s="52"/>
      <c r="P204" s="64"/>
      <c r="Q204" s="143">
        <f t="shared" si="7"/>
        <v>0</v>
      </c>
      <c r="R204" s="143" t="e">
        <f>IF(#REF!="X",1,0)</f>
        <v>#REF!</v>
      </c>
      <c r="S204" s="143">
        <f t="shared" si="9"/>
        <v>0</v>
      </c>
      <c r="U204" s="271"/>
      <c r="V204" s="249"/>
      <c r="W204" s="249"/>
    </row>
    <row r="205" spans="1:24" ht="16.399999999999999" customHeight="1" x14ac:dyDescent="0.35">
      <c r="A205" s="157"/>
      <c r="B205" s="45"/>
      <c r="C205" s="43"/>
      <c r="D205" s="53" t="s">
        <v>243</v>
      </c>
      <c r="E205" s="51"/>
      <c r="F205" s="48"/>
      <c r="G205" s="49"/>
      <c r="H205" s="50"/>
      <c r="I205" s="47"/>
      <c r="J205" s="47"/>
      <c r="K205" s="48" t="s">
        <v>241</v>
      </c>
      <c r="L205" s="49"/>
      <c r="M205" s="50"/>
      <c r="N205" s="51"/>
      <c r="O205" s="52"/>
      <c r="P205" s="64"/>
      <c r="Q205" s="143">
        <f t="shared" si="7"/>
        <v>0</v>
      </c>
      <c r="R205" s="143">
        <f t="shared" si="8"/>
        <v>0</v>
      </c>
      <c r="S205" s="143">
        <f t="shared" si="9"/>
        <v>0</v>
      </c>
      <c r="U205" s="272"/>
      <c r="V205" s="250"/>
      <c r="W205" s="250"/>
    </row>
    <row r="206" spans="1:24" ht="16.399999999999999" customHeight="1" x14ac:dyDescent="0.35">
      <c r="A206" s="157"/>
      <c r="B206" s="45"/>
      <c r="C206" s="43"/>
      <c r="D206" s="53" t="s">
        <v>244</v>
      </c>
      <c r="E206" s="51"/>
      <c r="F206" s="48"/>
      <c r="G206" s="49"/>
      <c r="H206" s="54"/>
      <c r="I206" s="51"/>
      <c r="J206" s="51"/>
      <c r="K206" s="48" t="s">
        <v>241</v>
      </c>
      <c r="L206" s="49"/>
      <c r="M206" s="50"/>
      <c r="N206" s="51"/>
      <c r="O206" s="52"/>
      <c r="P206" s="167"/>
      <c r="Q206" s="143">
        <f t="shared" si="7"/>
        <v>0</v>
      </c>
      <c r="R206" s="143">
        <f t="shared" si="8"/>
        <v>0</v>
      </c>
      <c r="S206" s="143">
        <f t="shared" si="9"/>
        <v>0</v>
      </c>
      <c r="U206" s="270"/>
      <c r="V206" s="248"/>
      <c r="W206" s="248"/>
    </row>
    <row r="207" spans="1:24" ht="16.399999999999999" customHeight="1" x14ac:dyDescent="0.35">
      <c r="A207" s="157"/>
      <c r="B207" s="45"/>
      <c r="C207" s="43"/>
      <c r="D207" s="46" t="s">
        <v>236</v>
      </c>
      <c r="E207" s="51"/>
      <c r="F207" s="58"/>
      <c r="G207" s="49"/>
      <c r="H207" s="50"/>
      <c r="I207" s="51"/>
      <c r="J207" s="51"/>
      <c r="K207" s="47" t="s">
        <v>241</v>
      </c>
      <c r="L207" s="49"/>
      <c r="M207" s="50"/>
      <c r="N207" s="51"/>
      <c r="O207" s="52"/>
      <c r="P207" s="167"/>
      <c r="Q207"/>
      <c r="R207" s="143">
        <f t="shared" si="8"/>
        <v>0</v>
      </c>
      <c r="S207" s="143">
        <f t="shared" si="9"/>
        <v>0</v>
      </c>
      <c r="U207" s="271"/>
      <c r="V207" s="249"/>
      <c r="W207" s="249"/>
    </row>
    <row r="208" spans="1:24" ht="15.65" customHeight="1" x14ac:dyDescent="0.35">
      <c r="A208" s="157"/>
      <c r="B208" s="169" t="s">
        <v>234</v>
      </c>
      <c r="C208" s="170"/>
      <c r="D208" s="63"/>
      <c r="E208" s="64"/>
      <c r="F208" s="65"/>
      <c r="G208" s="66"/>
      <c r="H208" s="66"/>
      <c r="I208" s="66"/>
      <c r="J208" s="66"/>
      <c r="K208" s="66"/>
      <c r="L208" s="66"/>
      <c r="M208" s="66"/>
      <c r="N208" s="67"/>
      <c r="O208" s="67"/>
      <c r="P208" s="67"/>
      <c r="Q208"/>
      <c r="R208"/>
      <c r="S208"/>
    </row>
    <row r="209" spans="1:19" ht="16.399999999999999" customHeight="1" x14ac:dyDescent="0.35">
      <c r="A209" s="157"/>
      <c r="B209" s="45"/>
      <c r="C209" s="44"/>
      <c r="D209" s="242" t="s">
        <v>245</v>
      </c>
      <c r="E209" s="243"/>
      <c r="F209" s="243"/>
      <c r="G209" s="243"/>
      <c r="H209" s="243"/>
      <c r="I209" s="243"/>
      <c r="J209" s="243"/>
      <c r="K209" s="51" t="s">
        <v>240</v>
      </c>
      <c r="L209" s="60"/>
      <c r="M209" s="60"/>
      <c r="N209" s="61"/>
      <c r="O209" s="62"/>
      <c r="P209" s="67"/>
      <c r="Q209"/>
      <c r="R209"/>
      <c r="S209"/>
    </row>
    <row r="210" spans="1:19" ht="16.399999999999999" customHeight="1" x14ac:dyDescent="0.35">
      <c r="A210" s="157"/>
      <c r="B210" s="45"/>
      <c r="C210" s="43"/>
      <c r="D210" s="242" t="s">
        <v>246</v>
      </c>
      <c r="E210" s="243"/>
      <c r="F210" s="243"/>
      <c r="G210" s="243"/>
      <c r="H210" s="243"/>
      <c r="I210" s="243"/>
      <c r="J210" s="243"/>
      <c r="K210" s="51" t="s">
        <v>240</v>
      </c>
      <c r="L210" s="60"/>
      <c r="M210" s="60"/>
      <c r="N210" s="61"/>
      <c r="O210" s="62"/>
      <c r="P210" s="67"/>
      <c r="Q210"/>
      <c r="R210"/>
      <c r="S210"/>
    </row>
    <row r="211" spans="1:19" ht="31" customHeight="1" x14ac:dyDescent="0.35">
      <c r="A211" s="157"/>
      <c r="B211" s="45"/>
      <c r="C211" s="43"/>
      <c r="D211" s="244" t="s">
        <v>247</v>
      </c>
      <c r="E211" s="245"/>
      <c r="F211" s="245"/>
      <c r="G211" s="245"/>
      <c r="H211" s="245"/>
      <c r="I211" s="245"/>
      <c r="J211" s="245"/>
      <c r="K211" s="51" t="s">
        <v>240</v>
      </c>
      <c r="L211" s="60"/>
      <c r="M211" s="60"/>
      <c r="N211" s="61"/>
      <c r="O211" s="62"/>
      <c r="P211" s="67"/>
      <c r="Q211"/>
      <c r="R211"/>
      <c r="S211"/>
    </row>
    <row r="212" spans="1:19" ht="15.5" customHeight="1" x14ac:dyDescent="0.35">
      <c r="A212" s="157"/>
      <c r="B212" s="45"/>
      <c r="C212" s="43"/>
      <c r="D212" s="68" t="s">
        <v>248</v>
      </c>
      <c r="E212" s="222"/>
      <c r="F212" s="222"/>
      <c r="G212" s="222"/>
      <c r="H212" s="222"/>
      <c r="I212" s="222"/>
      <c r="J212" s="222"/>
      <c r="K212" s="51" t="s">
        <v>240</v>
      </c>
      <c r="L212" s="222"/>
      <c r="M212" s="222"/>
      <c r="N212" s="222"/>
      <c r="O212" s="223"/>
      <c r="P212" s="67"/>
      <c r="Q212"/>
      <c r="R212"/>
      <c r="S212"/>
    </row>
    <row r="213" spans="1:19" ht="16.399999999999999" customHeight="1" x14ac:dyDescent="0.35">
      <c r="A213" s="157"/>
      <c r="B213" s="45"/>
      <c r="C213" s="44"/>
      <c r="D213" s="68" t="s">
        <v>249</v>
      </c>
      <c r="E213" s="59"/>
      <c r="F213" s="58"/>
      <c r="G213" s="60"/>
      <c r="H213" s="60"/>
      <c r="I213" s="60"/>
      <c r="J213" s="60"/>
      <c r="K213" s="47" t="s">
        <v>241</v>
      </c>
      <c r="L213" s="60"/>
      <c r="M213" s="60"/>
      <c r="N213" s="61"/>
      <c r="O213" s="62"/>
      <c r="P213" s="67"/>
      <c r="Q213"/>
      <c r="R213"/>
      <c r="S213"/>
    </row>
    <row r="214" spans="1:19" ht="28.5" customHeight="1" x14ac:dyDescent="0.35">
      <c r="A214" s="157"/>
      <c r="B214" s="45"/>
      <c r="C214" s="43"/>
      <c r="D214" s="242" t="s">
        <v>250</v>
      </c>
      <c r="E214" s="243"/>
      <c r="F214" s="243"/>
      <c r="G214" s="243"/>
      <c r="H214" s="243"/>
      <c r="I214" s="243"/>
      <c r="J214" s="243"/>
      <c r="K214" s="47" t="s">
        <v>241</v>
      </c>
      <c r="L214" s="60"/>
      <c r="M214" s="60"/>
      <c r="N214" s="61"/>
      <c r="O214" s="62"/>
      <c r="P214" s="67"/>
      <c r="Q214"/>
      <c r="R214"/>
      <c r="S214"/>
    </row>
    <row r="215" spans="1:19" ht="30" customHeight="1" x14ac:dyDescent="0.35">
      <c r="A215" s="157"/>
      <c r="B215" s="45"/>
      <c r="C215" s="43"/>
      <c r="D215" s="242" t="s">
        <v>251</v>
      </c>
      <c r="E215" s="243"/>
      <c r="F215" s="243"/>
      <c r="G215" s="243"/>
      <c r="H215" s="243"/>
      <c r="I215" s="243"/>
      <c r="J215" s="243"/>
      <c r="K215" s="47" t="s">
        <v>241</v>
      </c>
      <c r="L215" s="60"/>
      <c r="M215" s="60"/>
      <c r="N215" s="61"/>
      <c r="O215" s="62"/>
      <c r="P215" s="67"/>
      <c r="Q215"/>
      <c r="R215"/>
      <c r="S215"/>
    </row>
    <row r="216" spans="1:19" ht="15.65" customHeight="1" x14ac:dyDescent="0.35">
      <c r="A216" s="157"/>
      <c r="B216" s="169" t="s">
        <v>235</v>
      </c>
      <c r="C216" s="170"/>
      <c r="D216" s="63"/>
      <c r="E216" s="64"/>
      <c r="F216" s="65"/>
      <c r="G216" s="66"/>
      <c r="H216" s="66"/>
      <c r="I216" s="66"/>
      <c r="J216" s="66"/>
      <c r="K216" s="66"/>
      <c r="L216" s="66"/>
      <c r="M216" s="66"/>
      <c r="N216" s="67"/>
      <c r="O216" s="67"/>
      <c r="P216" s="67"/>
      <c r="Q216"/>
      <c r="R216"/>
      <c r="S216"/>
    </row>
    <row r="217" spans="1:19" ht="16.399999999999999" customHeight="1" x14ac:dyDescent="0.35">
      <c r="A217" s="157"/>
      <c r="B217" s="45"/>
      <c r="C217" s="44"/>
      <c r="D217" s="244" t="s">
        <v>252</v>
      </c>
      <c r="E217" s="245"/>
      <c r="F217" s="245"/>
      <c r="G217" s="245"/>
      <c r="H217" s="245"/>
      <c r="I217" s="245"/>
      <c r="J217" s="245"/>
      <c r="K217" s="51" t="s">
        <v>240</v>
      </c>
      <c r="L217" s="60"/>
      <c r="M217" s="60"/>
      <c r="N217" s="61"/>
      <c r="O217" s="62"/>
      <c r="P217" s="67"/>
      <c r="Q217"/>
      <c r="R217"/>
      <c r="S217"/>
    </row>
    <row r="218" spans="1:19" ht="16.399999999999999" customHeight="1" x14ac:dyDescent="0.35">
      <c r="A218" s="157"/>
      <c r="B218" s="45"/>
      <c r="C218" s="43"/>
      <c r="D218" s="246" t="s">
        <v>253</v>
      </c>
      <c r="E218" s="247"/>
      <c r="F218" s="247"/>
      <c r="G218" s="247"/>
      <c r="H218" s="247"/>
      <c r="I218" s="247"/>
      <c r="J218" s="247"/>
      <c r="K218" s="51" t="s">
        <v>240</v>
      </c>
      <c r="L218" s="60"/>
      <c r="M218" s="60"/>
      <c r="N218" s="61"/>
      <c r="O218" s="62"/>
      <c r="P218" s="67"/>
      <c r="Q218"/>
      <c r="R218"/>
      <c r="S218"/>
    </row>
    <row r="219" spans="1:19" ht="29.5" customHeight="1" x14ac:dyDescent="0.35">
      <c r="A219" s="157"/>
      <c r="B219" s="45"/>
      <c r="C219" s="43"/>
      <c r="D219" s="242" t="s">
        <v>254</v>
      </c>
      <c r="E219" s="243"/>
      <c r="F219" s="243"/>
      <c r="G219" s="243"/>
      <c r="H219" s="243"/>
      <c r="I219" s="243"/>
      <c r="J219" s="243"/>
      <c r="K219" s="51" t="s">
        <v>240</v>
      </c>
      <c r="L219" s="60"/>
      <c r="M219" s="60"/>
      <c r="N219" s="61"/>
      <c r="O219" s="62"/>
      <c r="P219" s="67"/>
      <c r="Q219"/>
      <c r="R219"/>
      <c r="S219"/>
    </row>
    <row r="220" spans="1:19" ht="29.5" customHeight="1" x14ac:dyDescent="0.35">
      <c r="A220" s="157"/>
      <c r="B220" s="45"/>
      <c r="C220" s="43"/>
      <c r="D220" s="242" t="s">
        <v>255</v>
      </c>
      <c r="E220" s="243"/>
      <c r="F220" s="243"/>
      <c r="G220" s="243"/>
      <c r="H220" s="243"/>
      <c r="I220" s="243"/>
      <c r="J220" s="243"/>
      <c r="K220" s="51" t="s">
        <v>240</v>
      </c>
      <c r="L220" s="60"/>
      <c r="M220" s="60"/>
      <c r="N220" s="61"/>
      <c r="O220" s="62"/>
      <c r="P220" s="67"/>
      <c r="Q220"/>
      <c r="R220"/>
      <c r="S220"/>
    </row>
    <row r="221" spans="1:19" ht="16.399999999999999" customHeight="1" x14ac:dyDescent="0.35">
      <c r="A221" s="157"/>
      <c r="B221" s="45"/>
      <c r="C221" s="43"/>
      <c r="D221" s="242" t="s">
        <v>256</v>
      </c>
      <c r="E221" s="243"/>
      <c r="F221" s="243"/>
      <c r="G221" s="243"/>
      <c r="H221" s="243"/>
      <c r="I221" s="243"/>
      <c r="J221" s="243"/>
      <c r="K221" s="47" t="s">
        <v>241</v>
      </c>
      <c r="L221" s="60"/>
      <c r="M221" s="60"/>
      <c r="N221" s="61"/>
      <c r="O221" s="62"/>
      <c r="P221" s="67"/>
      <c r="Q221"/>
      <c r="R221"/>
      <c r="S221"/>
    </row>
    <row r="222" spans="1:19" ht="16.399999999999999" customHeight="1" x14ac:dyDescent="0.35">
      <c r="A222" s="157"/>
      <c r="B222" s="45"/>
      <c r="C222" s="43"/>
      <c r="D222" s="244" t="s">
        <v>257</v>
      </c>
      <c r="E222" s="245"/>
      <c r="F222" s="245"/>
      <c r="G222" s="245"/>
      <c r="H222" s="245"/>
      <c r="I222" s="245"/>
      <c r="J222" s="245"/>
      <c r="K222" s="47" t="s">
        <v>241</v>
      </c>
      <c r="L222" s="60"/>
      <c r="M222" s="60"/>
      <c r="N222" s="61"/>
      <c r="O222" s="62"/>
      <c r="P222" s="67"/>
      <c r="Q222"/>
      <c r="R222"/>
      <c r="S222"/>
    </row>
    <row r="223" spans="1:19" ht="16.399999999999999" customHeight="1" x14ac:dyDescent="0.35">
      <c r="A223" s="157"/>
      <c r="B223" s="45"/>
      <c r="C223" s="43"/>
      <c r="D223" s="242" t="s">
        <v>258</v>
      </c>
      <c r="E223" s="243"/>
      <c r="F223" s="243"/>
      <c r="G223" s="243"/>
      <c r="H223" s="243"/>
      <c r="I223" s="243"/>
      <c r="J223" s="243"/>
      <c r="K223" s="47" t="s">
        <v>241</v>
      </c>
      <c r="L223" s="60"/>
      <c r="M223" s="60"/>
      <c r="N223" s="61"/>
      <c r="O223" s="62"/>
      <c r="P223" s="67"/>
      <c r="Q223"/>
      <c r="R223"/>
      <c r="S223"/>
    </row>
    <row r="224" spans="1:19" ht="6.65" customHeight="1" thickBot="1" x14ac:dyDescent="0.4">
      <c r="A224" s="157"/>
      <c r="B224" s="69"/>
      <c r="C224" s="70"/>
      <c r="D224" s="53"/>
      <c r="E224" s="59"/>
      <c r="F224" s="58"/>
      <c r="G224" s="60"/>
      <c r="H224" s="60"/>
      <c r="I224" s="60"/>
      <c r="J224" s="60"/>
      <c r="K224" s="60"/>
      <c r="L224" s="60"/>
      <c r="M224" s="60"/>
      <c r="N224" s="61"/>
      <c r="O224" s="62"/>
      <c r="P224" s="67"/>
      <c r="Q224"/>
      <c r="R224"/>
      <c r="S224"/>
    </row>
    <row r="225" spans="1:23" ht="16.399999999999999" customHeight="1" thickBot="1" x14ac:dyDescent="0.35">
      <c r="A225" s="157"/>
      <c r="B225" s="71">
        <f>COUNTIF(B200:B223,"X")</f>
        <v>0</v>
      </c>
      <c r="C225" s="72" t="s">
        <v>25</v>
      </c>
      <c r="D225" s="260" t="str">
        <f>IF(B225&lt;5,"A minimum of "&amp;5-B225&amp;" more project amenities need to be selected.","Great job selecting 5 amenities!")</f>
        <v>A minimum of 5 more project amenities need to be selected.</v>
      </c>
      <c r="E225" s="261"/>
      <c r="F225" s="261"/>
      <c r="G225" s="261"/>
      <c r="H225" s="261"/>
      <c r="I225" s="261"/>
      <c r="J225" s="261"/>
      <c r="K225" s="261"/>
      <c r="L225" s="261"/>
      <c r="M225" s="261"/>
      <c r="N225" s="261"/>
      <c r="O225" s="262"/>
      <c r="Q225" s="57"/>
      <c r="U225" s="81"/>
    </row>
    <row r="226" spans="1:23" ht="18.75" customHeight="1" x14ac:dyDescent="0.35">
      <c r="A226" s="157"/>
      <c r="B226" s="73" t="s">
        <v>179</v>
      </c>
      <c r="Q226" s="154"/>
      <c r="R226" s="154"/>
      <c r="S226"/>
    </row>
    <row r="227" spans="1:23" ht="0.65" customHeight="1" x14ac:dyDescent="0.3">
      <c r="A227" s="157"/>
    </row>
    <row r="228" spans="1:23" ht="102" customHeight="1" x14ac:dyDescent="0.3">
      <c r="A228" s="157"/>
      <c r="B228" s="265"/>
      <c r="C228" s="266"/>
      <c r="D228" s="266"/>
      <c r="E228" s="266"/>
      <c r="F228" s="266"/>
      <c r="G228" s="266"/>
      <c r="H228" s="266"/>
      <c r="I228" s="266"/>
      <c r="J228" s="266"/>
      <c r="K228" s="266"/>
      <c r="L228" s="266"/>
      <c r="M228" s="266"/>
      <c r="N228" s="266"/>
      <c r="O228" s="267"/>
    </row>
    <row r="229" spans="1:23" ht="28.5" customHeight="1" x14ac:dyDescent="0.3">
      <c r="A229" s="157"/>
      <c r="B229" s="207"/>
      <c r="C229" s="207"/>
      <c r="D229" s="207"/>
      <c r="E229" s="207"/>
      <c r="F229" s="207"/>
      <c r="G229" s="207"/>
      <c r="H229" s="207"/>
      <c r="I229" s="207"/>
      <c r="J229" s="207"/>
      <c r="K229" s="207"/>
      <c r="L229" s="207"/>
      <c r="M229" s="207"/>
      <c r="N229" s="207"/>
      <c r="O229" s="207"/>
    </row>
    <row r="230" spans="1:23" ht="24" customHeight="1" x14ac:dyDescent="0.35">
      <c r="A230" s="157"/>
      <c r="B230" s="264" t="s">
        <v>164</v>
      </c>
      <c r="C230" s="264"/>
      <c r="D230" s="319"/>
      <c r="E230" s="319"/>
      <c r="F230" s="319"/>
      <c r="G230" s="319"/>
      <c r="H230" s="319"/>
      <c r="I230" s="319"/>
      <c r="J230" s="75" t="s">
        <v>162</v>
      </c>
      <c r="K230" s="76"/>
      <c r="L230" s="322"/>
      <c r="M230" s="322"/>
      <c r="N230" s="76"/>
      <c r="O230" s="76"/>
    </row>
    <row r="231" spans="1:23" ht="24" customHeight="1" x14ac:dyDescent="0.35">
      <c r="A231" s="157"/>
      <c r="B231" s="264" t="s">
        <v>163</v>
      </c>
      <c r="C231" s="264"/>
      <c r="D231" s="322"/>
      <c r="E231" s="322"/>
      <c r="F231" s="322"/>
      <c r="G231" s="322"/>
      <c r="H231" s="322"/>
      <c r="I231" s="322"/>
      <c r="J231" s="75" t="s">
        <v>33</v>
      </c>
      <c r="L231" s="322"/>
      <c r="M231" s="322"/>
      <c r="N231" s="322"/>
      <c r="O231" s="322"/>
    </row>
    <row r="232" spans="1:23" ht="13.4" customHeight="1" x14ac:dyDescent="0.35">
      <c r="A232" s="157"/>
      <c r="B232" s="74"/>
      <c r="I232" s="74"/>
    </row>
    <row r="233" spans="1:23" ht="33.75" customHeight="1" x14ac:dyDescent="0.3">
      <c r="A233" s="157"/>
      <c r="B233" s="314" t="s">
        <v>205</v>
      </c>
      <c r="C233" s="314"/>
      <c r="D233" s="314"/>
      <c r="E233" s="314"/>
      <c r="F233" s="314"/>
      <c r="G233" s="314"/>
      <c r="H233" s="314"/>
      <c r="I233" s="314"/>
      <c r="J233" s="314"/>
      <c r="K233" s="314"/>
      <c r="L233" s="314"/>
      <c r="M233" s="314"/>
      <c r="N233" s="314"/>
      <c r="O233" s="314"/>
    </row>
    <row r="234" spans="1:23" ht="15.75" customHeight="1" x14ac:dyDescent="0.3">
      <c r="A234" s="157"/>
      <c r="B234" s="315"/>
      <c r="C234" s="315"/>
      <c r="D234" s="315"/>
      <c r="E234" s="315"/>
      <c r="F234" s="315"/>
      <c r="G234" s="315"/>
      <c r="H234" s="315"/>
      <c r="I234" s="315"/>
      <c r="J234" s="315"/>
      <c r="K234" s="315"/>
      <c r="L234" s="315"/>
      <c r="M234" s="315"/>
      <c r="N234" s="315"/>
      <c r="O234" s="315"/>
    </row>
    <row r="235" spans="1:23" ht="24" customHeight="1" x14ac:dyDescent="0.35">
      <c r="A235" s="157"/>
      <c r="B235" s="316" t="s">
        <v>208</v>
      </c>
      <c r="C235" s="317"/>
      <c r="D235" s="317"/>
      <c r="E235" s="317"/>
      <c r="F235" s="317"/>
      <c r="G235" s="317"/>
      <c r="H235" s="317"/>
      <c r="I235" s="317"/>
      <c r="J235" s="320"/>
      <c r="K235" s="320"/>
      <c r="L235" s="320"/>
      <c r="M235" s="320"/>
      <c r="N235" s="318" t="s">
        <v>162</v>
      </c>
      <c r="O235" s="321"/>
    </row>
    <row r="236" spans="1:23" s="114" customFormat="1" ht="19.5" customHeight="1" x14ac:dyDescent="0.35">
      <c r="B236" s="128"/>
      <c r="N236" s="128"/>
      <c r="Q236" s="172"/>
      <c r="U236" s="173"/>
    </row>
    <row r="237" spans="1:23" ht="14.5" x14ac:dyDescent="0.35">
      <c r="U237"/>
    </row>
    <row r="238" spans="1:23" ht="25.4" customHeight="1" x14ac:dyDescent="0.3">
      <c r="A238" s="252"/>
      <c r="B238" s="252"/>
      <c r="C238" s="252"/>
      <c r="D238" s="252"/>
      <c r="E238" s="252"/>
      <c r="F238" s="63"/>
      <c r="G238" s="252"/>
      <c r="H238" s="252"/>
      <c r="I238" s="252"/>
      <c r="J238" s="252"/>
      <c r="K238" s="174"/>
      <c r="L238" s="252"/>
      <c r="M238" s="252"/>
      <c r="N238" s="252"/>
      <c r="O238" s="252"/>
      <c r="P238" s="63"/>
      <c r="Q238" s="63"/>
      <c r="R238" s="63"/>
      <c r="S238" s="63"/>
    </row>
    <row r="239" spans="1:23" ht="29.25" customHeight="1" x14ac:dyDescent="0.3">
      <c r="A239" s="157"/>
      <c r="B239" s="175"/>
      <c r="C239" s="253"/>
      <c r="D239" s="253"/>
      <c r="E239" s="253"/>
      <c r="F239" s="63"/>
      <c r="G239" s="157"/>
      <c r="H239" s="175"/>
      <c r="I239" s="253"/>
      <c r="J239" s="253"/>
      <c r="K239" s="63"/>
      <c r="L239" s="157"/>
      <c r="M239" s="175"/>
      <c r="N239" s="253"/>
      <c r="O239" s="253"/>
      <c r="P239" s="63"/>
      <c r="Q239" s="63"/>
      <c r="R239" s="63"/>
      <c r="S239" s="63"/>
    </row>
    <row r="240" spans="1:23" ht="35.15" customHeight="1" x14ac:dyDescent="0.35">
      <c r="A240" s="176"/>
      <c r="B240" s="168"/>
      <c r="C240" s="248"/>
      <c r="D240" s="248"/>
      <c r="E240" s="248"/>
      <c r="F240" s="74"/>
      <c r="G240" s="176"/>
      <c r="H240" s="177"/>
      <c r="I240" s="248"/>
      <c r="J240" s="251"/>
      <c r="K240" s="74"/>
      <c r="L240" s="176"/>
      <c r="M240" s="177"/>
      <c r="N240" s="250"/>
      <c r="O240" s="250"/>
      <c r="P240" s="162"/>
      <c r="Q240" s="74"/>
      <c r="R240" s="74"/>
      <c r="S240" s="74"/>
      <c r="U240" s="250"/>
      <c r="V240" s="250"/>
      <c r="W240" s="250"/>
    </row>
    <row r="241" spans="1:23" ht="35.15" customHeight="1" x14ac:dyDescent="0.35">
      <c r="A241" s="176"/>
      <c r="B241" s="168"/>
      <c r="C241" s="250"/>
      <c r="D241" s="250"/>
      <c r="E241" s="250"/>
      <c r="F241" s="74"/>
      <c r="G241" s="176"/>
      <c r="H241" s="168"/>
      <c r="I241" s="248"/>
      <c r="J241" s="248"/>
      <c r="K241" s="74"/>
      <c r="L241" s="176"/>
      <c r="M241" s="168"/>
      <c r="N241" s="250"/>
      <c r="O241" s="250"/>
      <c r="P241" s="162"/>
      <c r="Q241" s="74"/>
      <c r="R241" s="74"/>
      <c r="S241" s="74"/>
      <c r="U241" s="250"/>
      <c r="V241" s="250"/>
      <c r="W241" s="250"/>
    </row>
    <row r="242" spans="1:23" ht="63" customHeight="1" x14ac:dyDescent="0.35">
      <c r="A242" s="176"/>
      <c r="B242" s="168"/>
      <c r="C242" s="250"/>
      <c r="D242" s="250"/>
      <c r="E242" s="250"/>
      <c r="F242" s="74"/>
      <c r="G242" s="176"/>
      <c r="H242" s="168"/>
      <c r="I242" s="250"/>
      <c r="J242" s="250"/>
      <c r="K242" s="74"/>
      <c r="L242" s="176"/>
      <c r="M242" s="168"/>
      <c r="N242" s="248"/>
      <c r="O242" s="248"/>
      <c r="P242" s="167"/>
      <c r="Q242" s="74"/>
      <c r="R242" s="74"/>
      <c r="S242" s="74"/>
      <c r="U242" s="248"/>
      <c r="V242" s="248"/>
      <c r="W242" s="248"/>
    </row>
    <row r="243" spans="1:23" ht="90" customHeight="1" x14ac:dyDescent="0.35">
      <c r="A243" s="176"/>
      <c r="B243" s="168"/>
      <c r="C243" s="250"/>
      <c r="D243" s="250"/>
      <c r="E243" s="250"/>
      <c r="F243" s="74"/>
      <c r="G243" s="176"/>
      <c r="H243" s="168"/>
      <c r="I243" s="248"/>
      <c r="J243" s="248"/>
      <c r="K243" s="74"/>
      <c r="L243" s="176"/>
      <c r="M243" s="168"/>
      <c r="N243" s="248"/>
      <c r="O243" s="248"/>
      <c r="P243" s="167"/>
      <c r="Q243" s="74"/>
      <c r="R243" s="74"/>
      <c r="S243" s="74"/>
      <c r="U243" s="248"/>
      <c r="V243" s="248"/>
      <c r="W243" s="248"/>
    </row>
    <row r="244" spans="1:23" ht="62.25" customHeight="1" x14ac:dyDescent="0.35">
      <c r="A244" s="176"/>
      <c r="B244" s="168"/>
      <c r="C244" s="248"/>
      <c r="D244" s="248"/>
      <c r="E244" s="248"/>
      <c r="F244" s="74"/>
      <c r="G244" s="176"/>
      <c r="H244" s="177"/>
      <c r="I244" s="248"/>
      <c r="J244" s="251"/>
      <c r="K244" s="74"/>
      <c r="L244" s="176"/>
      <c r="M244" s="168"/>
      <c r="N244" s="248"/>
      <c r="O244" s="248"/>
      <c r="P244" s="64"/>
      <c r="Q244" s="74"/>
      <c r="R244" s="74"/>
      <c r="S244" s="74"/>
      <c r="U244" s="249"/>
      <c r="V244" s="249"/>
      <c r="W244" s="249"/>
    </row>
    <row r="245" spans="1:23" ht="35.15" customHeight="1" x14ac:dyDescent="0.35">
      <c r="A245" s="176"/>
      <c r="B245" s="168"/>
      <c r="C245" s="250"/>
      <c r="D245" s="250"/>
      <c r="E245" s="250"/>
      <c r="F245" s="74"/>
      <c r="G245" s="176"/>
      <c r="H245" s="168"/>
      <c r="I245" s="248"/>
      <c r="J245" s="248"/>
      <c r="K245" s="74"/>
      <c r="L245" s="176"/>
      <c r="M245" s="168"/>
      <c r="N245" s="250"/>
      <c r="O245" s="250"/>
      <c r="P245" s="162"/>
      <c r="Q245" s="74"/>
      <c r="R245" s="74"/>
      <c r="S245" s="74"/>
      <c r="U245" s="250"/>
      <c r="V245" s="250"/>
      <c r="W245" s="250"/>
    </row>
    <row r="246" spans="1:23" ht="35.15" customHeight="1" x14ac:dyDescent="0.35">
      <c r="A246" s="176"/>
      <c r="B246" s="168"/>
      <c r="C246" s="250"/>
      <c r="D246" s="250"/>
      <c r="E246" s="250"/>
      <c r="F246" s="74"/>
      <c r="G246" s="176"/>
      <c r="H246" s="168"/>
      <c r="I246" s="250"/>
      <c r="J246" s="250"/>
      <c r="K246" s="74"/>
      <c r="L246" s="176"/>
      <c r="M246" s="168"/>
      <c r="N246" s="248"/>
      <c r="O246" s="248"/>
      <c r="P246" s="64"/>
      <c r="Q246" s="74"/>
      <c r="R246" s="74"/>
      <c r="S246" s="74"/>
      <c r="U246" s="249"/>
      <c r="V246" s="249"/>
      <c r="W246" s="249"/>
    </row>
    <row r="247" spans="1:23" ht="35.15" customHeight="1" x14ac:dyDescent="0.35">
      <c r="A247" s="176"/>
      <c r="B247" s="168"/>
      <c r="C247" s="248"/>
      <c r="D247" s="248"/>
      <c r="E247" s="248"/>
      <c r="F247" s="74"/>
      <c r="G247" s="176"/>
      <c r="H247" s="177"/>
      <c r="I247" s="248"/>
      <c r="J247" s="248"/>
      <c r="K247" s="74"/>
      <c r="L247" s="176"/>
      <c r="M247" s="168"/>
      <c r="N247" s="248"/>
      <c r="O247" s="248"/>
      <c r="P247" s="64"/>
      <c r="Q247" s="74"/>
      <c r="R247" s="74"/>
      <c r="S247" s="74"/>
      <c r="U247" s="249"/>
      <c r="V247" s="249"/>
      <c r="W247" s="249"/>
    </row>
    <row r="248" spans="1:23" ht="51" customHeight="1" x14ac:dyDescent="0.35">
      <c r="A248" s="176"/>
      <c r="B248" s="168"/>
      <c r="C248" s="248"/>
      <c r="D248" s="248"/>
      <c r="E248" s="248"/>
      <c r="F248" s="74"/>
      <c r="G248" s="176"/>
      <c r="H248" s="168"/>
      <c r="I248" s="250"/>
      <c r="J248" s="250"/>
      <c r="K248" s="74"/>
      <c r="L248" s="176"/>
      <c r="M248" s="168"/>
      <c r="N248" s="248"/>
      <c r="O248" s="248"/>
      <c r="P248" s="64"/>
      <c r="Q248" s="74"/>
      <c r="R248" s="74"/>
      <c r="S248" s="74"/>
      <c r="U248" s="250"/>
      <c r="V248" s="250"/>
      <c r="W248" s="250"/>
    </row>
    <row r="249" spans="1:23" ht="35.15" customHeight="1" x14ac:dyDescent="0.35">
      <c r="A249" s="176"/>
      <c r="B249" s="177"/>
      <c r="C249" s="248"/>
      <c r="D249" s="248"/>
      <c r="E249" s="248"/>
      <c r="F249" s="65"/>
      <c r="G249" s="176"/>
      <c r="H249" s="177"/>
      <c r="I249" s="248"/>
      <c r="J249" s="248"/>
      <c r="K249" s="74"/>
      <c r="L249" s="176"/>
      <c r="M249" s="168"/>
      <c r="N249" s="248"/>
      <c r="O249" s="248"/>
      <c r="P249" s="167"/>
      <c r="Q249" s="74"/>
      <c r="R249" s="74"/>
      <c r="S249" s="74"/>
      <c r="U249" s="248"/>
      <c r="V249" s="248"/>
      <c r="W249" s="248"/>
    </row>
    <row r="250" spans="1:23" ht="52.4" customHeight="1" x14ac:dyDescent="0.35">
      <c r="A250" s="178"/>
      <c r="B250" s="177"/>
      <c r="C250" s="248"/>
      <c r="D250" s="248"/>
      <c r="E250" s="248"/>
      <c r="F250" s="65"/>
      <c r="G250" s="176"/>
      <c r="H250" s="168"/>
      <c r="I250" s="248"/>
      <c r="J250" s="248"/>
      <c r="K250" s="162"/>
      <c r="L250" s="176"/>
      <c r="M250" s="168"/>
      <c r="N250" s="248"/>
      <c r="O250" s="248"/>
      <c r="P250" s="167"/>
      <c r="Q250"/>
      <c r="R250" s="74"/>
      <c r="S250" s="74"/>
      <c r="U250" s="249"/>
      <c r="V250" s="249"/>
      <c r="W250" s="249"/>
    </row>
    <row r="251" spans="1:23" ht="37.4" customHeight="1" x14ac:dyDescent="0.35">
      <c r="A251" s="178"/>
      <c r="B251" s="177"/>
      <c r="C251" s="249"/>
      <c r="D251" s="249"/>
      <c r="E251" s="249"/>
      <c r="F251" s="65"/>
      <c r="G251" s="176"/>
      <c r="H251" s="168"/>
      <c r="I251" s="248"/>
      <c r="J251" s="248"/>
      <c r="K251" s="162"/>
      <c r="L251" s="176"/>
      <c r="M251" s="168"/>
      <c r="N251" s="250"/>
      <c r="O251" s="250"/>
      <c r="P251" s="128"/>
      <c r="Q251"/>
      <c r="R251" s="74"/>
      <c r="S251" s="74"/>
    </row>
  </sheetData>
  <sheetProtection algorithmName="SHA-512" hashValue="JOsUs8vPGPRPVvGm/WKytmTggXzNRrgGi9GUIyokejMAGY3LAbsT1TdHcbbQQO0y1p9TnMmlquZgh4lZ2OACSw==" saltValue="jfb18YnSNqX+vwUPoKrsUQ==" spinCount="100000" sheet="1" selectLockedCells="1"/>
  <mergeCells count="145">
    <mergeCell ref="L9:N9"/>
    <mergeCell ref="L8:N8"/>
    <mergeCell ref="C70:O70"/>
    <mergeCell ref="B194:O194"/>
    <mergeCell ref="B174:O174"/>
    <mergeCell ref="B178:O178"/>
    <mergeCell ref="B183:O183"/>
    <mergeCell ref="B191:O191"/>
    <mergeCell ref="C78:O78"/>
    <mergeCell ref="B72:O72"/>
    <mergeCell ref="B127:O127"/>
    <mergeCell ref="C99:D99"/>
    <mergeCell ref="B150:O150"/>
    <mergeCell ref="B94:O94"/>
    <mergeCell ref="B86:O86"/>
    <mergeCell ref="C74:O74"/>
    <mergeCell ref="C75:O75"/>
    <mergeCell ref="C97:O97"/>
    <mergeCell ref="C98:O98"/>
    <mergeCell ref="L77:M77"/>
    <mergeCell ref="D30:F30"/>
    <mergeCell ref="D31:F31"/>
    <mergeCell ref="D32:F32"/>
    <mergeCell ref="B14:O14"/>
    <mergeCell ref="B2:O2"/>
    <mergeCell ref="B23:O23"/>
    <mergeCell ref="C68:O68"/>
    <mergeCell ref="C69:O69"/>
    <mergeCell ref="B65:O65"/>
    <mergeCell ref="B16:P16"/>
    <mergeCell ref="B17:P17"/>
    <mergeCell ref="B64:O64"/>
    <mergeCell ref="B49:O49"/>
    <mergeCell ref="B53:O53"/>
    <mergeCell ref="B19:O19"/>
    <mergeCell ref="B15:O15"/>
    <mergeCell ref="D37:F37"/>
    <mergeCell ref="D38:F38"/>
    <mergeCell ref="B57:O57"/>
    <mergeCell ref="B61:O61"/>
    <mergeCell ref="B41:O41"/>
    <mergeCell ref="B45:O45"/>
    <mergeCell ref="D6:H6"/>
    <mergeCell ref="D8:H8"/>
    <mergeCell ref="D9:H9"/>
    <mergeCell ref="D10:H10"/>
    <mergeCell ref="D11:H11"/>
    <mergeCell ref="B4:O4"/>
    <mergeCell ref="B18:O18"/>
    <mergeCell ref="U206:W206"/>
    <mergeCell ref="U207:W207"/>
    <mergeCell ref="U198:W198"/>
    <mergeCell ref="U199:W199"/>
    <mergeCell ref="U200:W200"/>
    <mergeCell ref="U201:W201"/>
    <mergeCell ref="U202:W202"/>
    <mergeCell ref="U203:W203"/>
    <mergeCell ref="U204:W204"/>
    <mergeCell ref="U205:W205"/>
    <mergeCell ref="Q101:S101"/>
    <mergeCell ref="B109:O109"/>
    <mergeCell ref="B115:O115"/>
    <mergeCell ref="E112:O112"/>
    <mergeCell ref="B91:O91"/>
    <mergeCell ref="B93:O93"/>
    <mergeCell ref="D188:O188"/>
    <mergeCell ref="C101:O101"/>
    <mergeCell ref="A238:E238"/>
    <mergeCell ref="G238:J238"/>
    <mergeCell ref="L238:O238"/>
    <mergeCell ref="C239:E239"/>
    <mergeCell ref="I239:J239"/>
    <mergeCell ref="N239:O239"/>
    <mergeCell ref="C197:O197"/>
    <mergeCell ref="E149:O149"/>
    <mergeCell ref="D225:O225"/>
    <mergeCell ref="B193:O193"/>
    <mergeCell ref="L230:M230"/>
    <mergeCell ref="L231:O231"/>
    <mergeCell ref="B231:C231"/>
    <mergeCell ref="B230:C230"/>
    <mergeCell ref="D231:I231"/>
    <mergeCell ref="B228:O228"/>
    <mergeCell ref="D230:I230"/>
    <mergeCell ref="J235:M235"/>
    <mergeCell ref="B233:O233"/>
    <mergeCell ref="C240:E240"/>
    <mergeCell ref="I240:J240"/>
    <mergeCell ref="N240:O240"/>
    <mergeCell ref="U240:W240"/>
    <mergeCell ref="C241:E241"/>
    <mergeCell ref="I241:J241"/>
    <mergeCell ref="N241:O241"/>
    <mergeCell ref="U241:W241"/>
    <mergeCell ref="C242:E242"/>
    <mergeCell ref="I242:J242"/>
    <mergeCell ref="N242:O242"/>
    <mergeCell ref="U242:W242"/>
    <mergeCell ref="C243:E243"/>
    <mergeCell ref="I243:J243"/>
    <mergeCell ref="N243:O243"/>
    <mergeCell ref="U243:W243"/>
    <mergeCell ref="C244:E244"/>
    <mergeCell ref="I244:J244"/>
    <mergeCell ref="N244:O244"/>
    <mergeCell ref="U244:W244"/>
    <mergeCell ref="C245:E245"/>
    <mergeCell ref="I245:J245"/>
    <mergeCell ref="N245:O245"/>
    <mergeCell ref="U245:W245"/>
    <mergeCell ref="C246:E246"/>
    <mergeCell ref="I246:J246"/>
    <mergeCell ref="N246:O246"/>
    <mergeCell ref="U246:W246"/>
    <mergeCell ref="C247:E247"/>
    <mergeCell ref="I247:J247"/>
    <mergeCell ref="N247:O247"/>
    <mergeCell ref="U247:W247"/>
    <mergeCell ref="C248:E248"/>
    <mergeCell ref="I248:J248"/>
    <mergeCell ref="N248:O248"/>
    <mergeCell ref="U248:W248"/>
    <mergeCell ref="C249:E249"/>
    <mergeCell ref="I249:J249"/>
    <mergeCell ref="N249:O249"/>
    <mergeCell ref="U249:W249"/>
    <mergeCell ref="C250:E250"/>
    <mergeCell ref="I250:J250"/>
    <mergeCell ref="N250:O250"/>
    <mergeCell ref="U250:W250"/>
    <mergeCell ref="C251:E251"/>
    <mergeCell ref="I251:J251"/>
    <mergeCell ref="N251:O251"/>
    <mergeCell ref="D221:J221"/>
    <mergeCell ref="D222:J222"/>
    <mergeCell ref="D223:J223"/>
    <mergeCell ref="D214:J214"/>
    <mergeCell ref="D209:J209"/>
    <mergeCell ref="D210:J210"/>
    <mergeCell ref="D211:J211"/>
    <mergeCell ref="D215:J215"/>
    <mergeCell ref="D217:J217"/>
    <mergeCell ref="D218:J218"/>
    <mergeCell ref="D219:J219"/>
    <mergeCell ref="D220:J220"/>
  </mergeCells>
  <phoneticPr fontId="41" type="noConversion"/>
  <conditionalFormatting sqref="B188">
    <cfRule type="cellIs" dxfId="2" priority="1" operator="lessThan">
      <formula>10</formula>
    </cfRule>
  </conditionalFormatting>
  <conditionalFormatting sqref="B225">
    <cfRule type="cellIs" dxfId="1" priority="2" operator="lessThan">
      <formula>5</formula>
    </cfRule>
  </conditionalFormatting>
  <conditionalFormatting sqref="D198 D225">
    <cfRule type="containsText" dxfId="0" priority="3" operator="containsText" text="Great job selecting 5 amenities">
      <formula>NOT(ISERROR(SEARCH("Great job selecting 5 amenities",D198)))</formula>
    </cfRule>
  </conditionalFormatting>
  <dataValidations count="5">
    <dataValidation type="whole" operator="greaterThanOrEqual" showInputMessage="1" showErrorMessage="1" sqref="B26:B29 B31:B32 M36 K26 K88 B71 M29:M33 B35:B39 K29:K33 B87:B89 B92 L77" xr:uid="{00000000-0002-0000-0100-000000000000}">
      <formula1>0</formula1>
    </dataValidation>
    <dataValidation type="list" allowBlank="1" showInputMessage="1" showErrorMessage="1" sqref="B68:B70 B116:B126 B110:B114 B179:B182 B104:B108 B74:B75 B77:B80 B82:B83 B184:B186 B97:B98 B128:B129 B137:B139 B131:B135 B141:B142 B147:B149 B151 B153:B155 B157:B162 B164:B166 B175:B177 B144:B145 B168:B173" xr:uid="{00000000-0002-0000-0100-000001000000}">
      <formula1>$R$71:$R$72</formula1>
    </dataValidation>
    <dataValidation type="list" allowBlank="1" showInputMessage="1" showErrorMessage="1" sqref="B81 I79:J80" xr:uid="{00000000-0002-0000-0100-000002000000}">
      <formula1>#REF!</formula1>
    </dataValidation>
    <dataValidation type="list" showInputMessage="1" showErrorMessage="1" sqref="L240:L251 G240:G251 G199:G207 L199:L207 A240:A249 B200:B207 B209:B215 B217:B223" xr:uid="{00000000-0002-0000-0100-000003000000}">
      <formula1>$R$195:$R$196</formula1>
    </dataValidation>
    <dataValidation type="list" showInputMessage="1" showErrorMessage="1" sqref="B224" xr:uid="{EDC30952-8042-48A4-AC4B-047AA6CA8E13}">
      <formula1>$R$194:$R$195</formula1>
    </dataValidation>
  </dataValidations>
  <printOptions horizontalCentered="1"/>
  <pageMargins left="0.2" right="0.2" top="0.25" bottom="0.25" header="0.3" footer="0.3"/>
  <pageSetup scale="65" fitToHeight="0" orientation="portrait" r:id="rId1"/>
  <rowBreaks count="4" manualBreakCount="4">
    <brk id="63" max="18" man="1"/>
    <brk id="92" max="16383" man="1"/>
    <brk id="142" max="18" man="1"/>
    <brk id="19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BB07CAB086DA340ACEBA5A54CC133BD" ma:contentTypeVersion="6" ma:contentTypeDescription="Create a new document." ma:contentTypeScope="" ma:versionID="00dba30d73eb78edef44037b3abf8bbf">
  <xsd:schema xmlns:xsd="http://www.w3.org/2001/XMLSchema" xmlns:xs="http://www.w3.org/2001/XMLSchema" xmlns:p="http://schemas.microsoft.com/office/2006/metadata/properties" xmlns:ns2="03ac8666-5371-4fdf-afcf-fcf06d2bd555" xmlns:ns3="d2d3b424-770f-46eb-80a2-b7460b4d4d45" targetNamespace="http://schemas.microsoft.com/office/2006/metadata/properties" ma:root="true" ma:fieldsID="b2ff3cce160f44852f0a242630179a58" ns2:_="" ns3:_="">
    <xsd:import namespace="03ac8666-5371-4fdf-afcf-fcf06d2bd555"/>
    <xsd:import namespace="d2d3b424-770f-46eb-80a2-b7460b4d4d4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ac8666-5371-4fdf-afcf-fcf06d2bd5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d3b424-770f-46eb-80a2-b7460b4d4d4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5618F8-FADF-41DD-B19B-CAFD2CD77006}">
  <ds:schemaRefs>
    <ds:schemaRef ds:uri="http://schemas.microsoft.com/office/2006/documentManagement/types"/>
    <ds:schemaRef ds:uri="http://schemas.openxmlformats.org/package/2006/metadata/core-properties"/>
    <ds:schemaRef ds:uri="http://www.w3.org/XML/1998/namespace"/>
    <ds:schemaRef ds:uri="http://schemas.microsoft.com/office/2006/metadata/properties"/>
    <ds:schemaRef ds:uri="http://schemas.microsoft.com/office/infopath/2007/PartnerControls"/>
    <ds:schemaRef ds:uri="http://purl.org/dc/dcmitype/"/>
    <ds:schemaRef ds:uri="http://purl.org/dc/elements/1.1/"/>
    <ds:schemaRef ds:uri="http://purl.org/dc/terms/"/>
    <ds:schemaRef ds:uri="d2d3b424-770f-46eb-80a2-b7460b4d4d45"/>
    <ds:schemaRef ds:uri="03ac8666-5371-4fdf-afcf-fcf06d2bd555"/>
  </ds:schemaRefs>
</ds:datastoreItem>
</file>

<file path=customXml/itemProps2.xml><?xml version="1.0" encoding="utf-8"?>
<ds:datastoreItem xmlns:ds="http://schemas.openxmlformats.org/officeDocument/2006/customXml" ds:itemID="{F4ECB9C2-E3F4-4289-8AD0-906E1F3A11D1}">
  <ds:schemaRefs>
    <ds:schemaRef ds:uri="http://schemas.microsoft.com/sharepoint/v3/contenttype/forms"/>
  </ds:schemaRefs>
</ds:datastoreItem>
</file>

<file path=customXml/itemProps3.xml><?xml version="1.0" encoding="utf-8"?>
<ds:datastoreItem xmlns:ds="http://schemas.openxmlformats.org/officeDocument/2006/customXml" ds:itemID="{92D3695A-4DF9-43EB-BFA3-3A4F6C7A62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ac8666-5371-4fdf-afcf-fcf06d2bd555"/>
    <ds:schemaRef ds:uri="d2d3b424-770f-46eb-80a2-b7460b4d4d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acc83820-8b8f-4dc8-b270-266cb24e926f}" enabled="0" method="" siteId="{acc83820-8b8f-4dc8-b270-266cb24e926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I_Architectural Certification</vt:lpstr>
      <vt:lpstr>'I_Architectural Certification'!Print_Area</vt:lpstr>
      <vt:lpstr>Instructions!Print_Area</vt:lpstr>
    </vt:vector>
  </TitlesOfParts>
  <Company>Illinois Housing Development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Rogers</dc:creator>
  <cp:lastModifiedBy>Emily Mueller Schwartz</cp:lastModifiedBy>
  <cp:lastPrinted>2023-09-28T17:35:31Z</cp:lastPrinted>
  <dcterms:created xsi:type="dcterms:W3CDTF">2013-02-08T13:43:36Z</dcterms:created>
  <dcterms:modified xsi:type="dcterms:W3CDTF">2024-12-20T14:47:55Z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0x0101004BB07CAB086DA340ACEBA5A54CC133BD</vt:lpwstr>
  </property>
</Properties>
</file>