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I:\Strategic_Planning_And_Research\PSH Development Program\2022 PSH RFA\PSH RFA 2022 Forms\"/>
    </mc:Choice>
  </mc:AlternateContent>
  <xr:revisionPtr revIDLastSave="0" documentId="13_ncr:1_{D655D5C3-391C-4D54-BA4B-5CFB0BF9D06F}" xr6:coauthVersionLast="47" xr6:coauthVersionMax="47" xr10:uidLastSave="{00000000-0000-0000-0000-000000000000}"/>
  <bookViews>
    <workbookView xWindow="-110" yWindow="-110" windowWidth="19420" windowHeight="10420" activeTab="1" xr2:uid="{00000000-000D-0000-FFFF-FFFF00000000}"/>
  </bookViews>
  <sheets>
    <sheet name="Instructions" sheetId="4" r:id="rId1"/>
    <sheet name="I_Architectural Certification" sheetId="3" r:id="rId2"/>
  </sheets>
  <definedNames>
    <definedName name="_xlnm.Print_Area" localSheetId="1">'I_Architectural Certification'!$A$1:$P$215</definedName>
    <definedName name="_xlnm.Print_Area" localSheetId="0">Instructions!$A$1:$M$35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87" i="3" l="1"/>
  <c r="Q204" i="3" l="1"/>
  <c r="R204" i="3"/>
  <c r="S204" i="3"/>
  <c r="Q205" i="3"/>
  <c r="R205" i="3"/>
  <c r="S205" i="3"/>
  <c r="Q206" i="3"/>
  <c r="R206" i="3"/>
  <c r="S206" i="3"/>
  <c r="S203" i="3"/>
  <c r="R203" i="3"/>
  <c r="Q203" i="3"/>
  <c r="S197" i="3"/>
  <c r="S198" i="3"/>
  <c r="S199" i="3"/>
  <c r="S196" i="3"/>
  <c r="R197" i="3"/>
  <c r="R198" i="3"/>
  <c r="R199" i="3"/>
  <c r="R196" i="3"/>
  <c r="Q85" i="3" l="1"/>
  <c r="Q86" i="3"/>
  <c r="Q87" i="3"/>
  <c r="Q68" i="3"/>
  <c r="Q67" i="3"/>
  <c r="Q66" i="3"/>
  <c r="R32" i="3"/>
  <c r="R29" i="3"/>
  <c r="R28" i="3"/>
  <c r="R26" i="3"/>
  <c r="R25" i="3"/>
  <c r="Q34" i="3"/>
  <c r="Q31" i="3"/>
  <c r="Q30" i="3"/>
  <c r="Q28" i="3"/>
  <c r="Q27" i="3"/>
  <c r="Q26" i="3"/>
  <c r="Q25" i="3"/>
  <c r="Q197" i="3"/>
  <c r="Q198" i="3"/>
  <c r="Q199" i="3"/>
  <c r="Q196" i="3"/>
  <c r="A193" i="3" s="1"/>
  <c r="R99" i="3" l="1"/>
  <c r="S99" i="3"/>
  <c r="R100" i="3"/>
  <c r="S100" i="3"/>
  <c r="R101" i="3"/>
  <c r="S101" i="3"/>
  <c r="R102" i="3"/>
  <c r="S102" i="3"/>
  <c r="R103" i="3"/>
  <c r="S103" i="3"/>
  <c r="R104" i="3"/>
  <c r="S104" i="3"/>
  <c r="R105" i="3"/>
  <c r="S105" i="3"/>
  <c r="R106" i="3"/>
  <c r="S106" i="3"/>
  <c r="R107" i="3"/>
  <c r="S107" i="3"/>
  <c r="R108" i="3"/>
  <c r="S108" i="3"/>
  <c r="R109" i="3"/>
  <c r="S109" i="3"/>
  <c r="R110" i="3"/>
  <c r="S110" i="3"/>
  <c r="R111" i="3"/>
  <c r="S111" i="3"/>
  <c r="R112" i="3"/>
  <c r="S112" i="3"/>
  <c r="R113" i="3"/>
  <c r="S113" i="3"/>
  <c r="R114" i="3"/>
  <c r="S114" i="3"/>
  <c r="R115" i="3"/>
  <c r="S115" i="3"/>
  <c r="R116" i="3"/>
  <c r="S116" i="3"/>
  <c r="R117" i="3"/>
  <c r="S117" i="3"/>
  <c r="R118" i="3"/>
  <c r="S118" i="3"/>
  <c r="R119" i="3"/>
  <c r="S119" i="3"/>
  <c r="R120" i="3"/>
  <c r="S120" i="3"/>
  <c r="R121" i="3"/>
  <c r="S121" i="3"/>
  <c r="R122" i="3"/>
  <c r="S122" i="3"/>
  <c r="R123" i="3"/>
  <c r="S123" i="3"/>
  <c r="R124" i="3"/>
  <c r="S124" i="3"/>
  <c r="R125" i="3"/>
  <c r="S125" i="3"/>
  <c r="R126" i="3"/>
  <c r="S126" i="3"/>
  <c r="R127" i="3"/>
  <c r="S127" i="3"/>
  <c r="R128" i="3"/>
  <c r="S128" i="3"/>
  <c r="R129" i="3"/>
  <c r="S129" i="3"/>
  <c r="R130" i="3"/>
  <c r="S130" i="3"/>
  <c r="R131" i="3"/>
  <c r="S131" i="3"/>
  <c r="R132" i="3"/>
  <c r="S132" i="3"/>
  <c r="R133" i="3"/>
  <c r="S133" i="3"/>
  <c r="R134" i="3"/>
  <c r="S134" i="3"/>
  <c r="R135" i="3"/>
  <c r="S135" i="3"/>
  <c r="R136" i="3"/>
  <c r="S136" i="3"/>
  <c r="R137" i="3"/>
  <c r="S137" i="3"/>
  <c r="R138" i="3"/>
  <c r="S138" i="3"/>
  <c r="R139" i="3"/>
  <c r="S139" i="3"/>
  <c r="R140" i="3"/>
  <c r="S140" i="3"/>
  <c r="R141" i="3"/>
  <c r="S141" i="3"/>
  <c r="R142" i="3"/>
  <c r="S142" i="3"/>
  <c r="R143" i="3"/>
  <c r="S143" i="3"/>
  <c r="R144" i="3"/>
  <c r="S144" i="3"/>
  <c r="R145" i="3"/>
  <c r="S145" i="3"/>
  <c r="R146" i="3"/>
  <c r="S146" i="3"/>
  <c r="R147" i="3"/>
  <c r="S147" i="3"/>
  <c r="R148" i="3"/>
  <c r="S148" i="3"/>
  <c r="R149" i="3"/>
  <c r="S149" i="3"/>
  <c r="R150" i="3"/>
  <c r="S150" i="3"/>
  <c r="R151" i="3"/>
  <c r="S151" i="3"/>
  <c r="R152" i="3"/>
  <c r="S152" i="3"/>
  <c r="R153" i="3"/>
  <c r="S153" i="3"/>
  <c r="R154" i="3"/>
  <c r="S154" i="3"/>
  <c r="R155" i="3"/>
  <c r="S155" i="3"/>
  <c r="R156" i="3"/>
  <c r="S156" i="3"/>
  <c r="R157" i="3"/>
  <c r="S157" i="3"/>
  <c r="R158" i="3"/>
  <c r="S158" i="3"/>
  <c r="R159" i="3"/>
  <c r="S159" i="3"/>
  <c r="R160" i="3"/>
  <c r="S160" i="3"/>
  <c r="R161" i="3"/>
  <c r="S161" i="3"/>
  <c r="R162" i="3"/>
  <c r="S162" i="3"/>
  <c r="R163" i="3"/>
  <c r="S163" i="3"/>
  <c r="R164" i="3"/>
  <c r="S164" i="3"/>
  <c r="R165" i="3"/>
  <c r="S165" i="3"/>
  <c r="R166" i="3"/>
  <c r="S166" i="3"/>
  <c r="R167" i="3"/>
  <c r="S167" i="3"/>
  <c r="R168" i="3"/>
  <c r="S168" i="3"/>
  <c r="R169" i="3"/>
  <c r="S169" i="3"/>
  <c r="R170" i="3"/>
  <c r="S170" i="3"/>
  <c r="R171" i="3"/>
  <c r="S171" i="3"/>
  <c r="R172" i="3"/>
  <c r="S172" i="3"/>
  <c r="R173" i="3"/>
  <c r="S173" i="3"/>
  <c r="R174" i="3"/>
  <c r="S174" i="3"/>
  <c r="R175" i="3"/>
  <c r="S175" i="3"/>
  <c r="R176" i="3"/>
  <c r="S176" i="3"/>
  <c r="R177" i="3"/>
  <c r="S177" i="3"/>
  <c r="R178" i="3"/>
  <c r="S178" i="3"/>
  <c r="R179" i="3"/>
  <c r="S179" i="3"/>
  <c r="R180" i="3"/>
  <c r="S180" i="3"/>
  <c r="R181" i="3"/>
  <c r="S181" i="3"/>
  <c r="R182" i="3"/>
  <c r="S182" i="3"/>
  <c r="R183" i="3"/>
  <c r="S183" i="3"/>
  <c r="R184" i="3"/>
  <c r="S184" i="3"/>
  <c r="Q100" i="3"/>
  <c r="Q101" i="3"/>
  <c r="Q102" i="3"/>
  <c r="Q103" i="3"/>
  <c r="Q104" i="3"/>
  <c r="Q105" i="3"/>
  <c r="Q106" i="3"/>
  <c r="Q107" i="3"/>
  <c r="Q108" i="3"/>
  <c r="Q109" i="3"/>
  <c r="Q110" i="3"/>
  <c r="Q111" i="3"/>
  <c r="Q112" i="3"/>
  <c r="Q113" i="3"/>
  <c r="Q114" i="3"/>
  <c r="Q115" i="3"/>
  <c r="Q116" i="3"/>
  <c r="Q117" i="3"/>
  <c r="Q118" i="3"/>
  <c r="Q119" i="3"/>
  <c r="Q120" i="3"/>
  <c r="Q121" i="3"/>
  <c r="Q122" i="3"/>
  <c r="Q123" i="3"/>
  <c r="Q124" i="3"/>
  <c r="Q125" i="3"/>
  <c r="Q126" i="3"/>
  <c r="Q127" i="3"/>
  <c r="Q128" i="3"/>
  <c r="Q129" i="3"/>
  <c r="Q130" i="3"/>
  <c r="Q131" i="3"/>
  <c r="Q132" i="3"/>
  <c r="Q133" i="3"/>
  <c r="Q134" i="3"/>
  <c r="Q135" i="3"/>
  <c r="Q136" i="3"/>
  <c r="Q137" i="3"/>
  <c r="Q138" i="3"/>
  <c r="Q139" i="3"/>
  <c r="Q140" i="3"/>
  <c r="Q141" i="3"/>
  <c r="Q142" i="3"/>
  <c r="Q143" i="3"/>
  <c r="Q144" i="3"/>
  <c r="Q145" i="3"/>
  <c r="Q146" i="3"/>
  <c r="Q147" i="3"/>
  <c r="Q148" i="3"/>
  <c r="Q149" i="3"/>
  <c r="Q150" i="3"/>
  <c r="Q151" i="3"/>
  <c r="Q152" i="3"/>
  <c r="Q153" i="3"/>
  <c r="Q154" i="3"/>
  <c r="Q155" i="3"/>
  <c r="Q156" i="3"/>
  <c r="Q157" i="3"/>
  <c r="Q158" i="3"/>
  <c r="Q159" i="3"/>
  <c r="Q160" i="3"/>
  <c r="Q161" i="3"/>
  <c r="Q162" i="3"/>
  <c r="Q163" i="3"/>
  <c r="Q164" i="3"/>
  <c r="Q165" i="3"/>
  <c r="Q166" i="3"/>
  <c r="Q167" i="3"/>
  <c r="Q168" i="3"/>
  <c r="Q169" i="3"/>
  <c r="Q170" i="3"/>
  <c r="Q171" i="3"/>
  <c r="Q172" i="3"/>
  <c r="Q173" i="3"/>
  <c r="Q174" i="3"/>
  <c r="Q175" i="3"/>
  <c r="Q176" i="3"/>
  <c r="Q177" i="3"/>
  <c r="Q178" i="3"/>
  <c r="Q179" i="3"/>
  <c r="Q180" i="3"/>
  <c r="Q181" i="3"/>
  <c r="Q182" i="3"/>
  <c r="Q183" i="3"/>
  <c r="Q184" i="3"/>
  <c r="Q99" i="3"/>
  <c r="G97" i="3" l="1"/>
  <c r="D186" i="3"/>
  <c r="B186" i="3"/>
  <c r="F186" i="3" l="1"/>
  <c r="Q6" i="3"/>
  <c r="Q8" i="3"/>
  <c r="Q9" i="3"/>
  <c r="R9" i="3"/>
  <c r="Q10" i="3"/>
  <c r="R10" i="3"/>
  <c r="Q11" i="3"/>
  <c r="C27" i="3"/>
  <c r="R27" i="3"/>
  <c r="C28" i="3"/>
  <c r="B29" i="3"/>
  <c r="C26" i="3" s="1"/>
  <c r="K32" i="3"/>
  <c r="C34" i="3"/>
  <c r="D39" i="3"/>
  <c r="D43" i="3"/>
  <c r="D47" i="3"/>
  <c r="D51" i="3"/>
  <c r="D55" i="3"/>
  <c r="D59" i="3"/>
  <c r="D190" i="3"/>
  <c r="C25" i="3" l="1"/>
  <c r="B63" i="3"/>
  <c r="K6" i="3"/>
  <c r="J85" i="3"/>
  <c r="B32" i="3"/>
  <c r="C31" i="3" s="1"/>
  <c r="J86" i="3"/>
  <c r="B22" i="3"/>
  <c r="C29" i="3" l="1"/>
  <c r="C30" i="3"/>
  <c r="C3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D29" authorId="0" shapeId="0" xr:uid="{00000000-0006-0000-0100-000001000000}">
      <text>
        <r>
          <rPr>
            <sz val="8"/>
            <color indexed="81"/>
            <rFont val="Tahoma"/>
            <family val="2"/>
          </rPr>
          <t>Residential SF: Include all SF attributable to residential units including hallways, elevator spaces, lobbies, managers office, common areas, building amenities, community space, garages, carports, porches, etc.
Note: Do not include space for the provision of resident services within Residential SF</t>
        </r>
      </text>
    </comment>
    <comment ref="D30" authorId="0" shapeId="0" xr:uid="{00000000-0006-0000-0100-000002000000}">
      <text>
        <r>
          <rPr>
            <sz val="8"/>
            <color indexed="81"/>
            <rFont val="Tahoma"/>
            <family val="2"/>
          </rPr>
          <t>Commercial Space SF includes all leasable commercial space in the project.</t>
        </r>
      </text>
    </comment>
    <comment ref="D31" authorId="0" shapeId="0" xr:uid="{00000000-0006-0000-0100-000003000000}">
      <text>
        <r>
          <rPr>
            <sz val="8"/>
            <color indexed="81"/>
            <rFont val="Tahoma"/>
            <family val="2"/>
          </rPr>
          <t xml:space="preserve">Resident Services SF: Includes all areas for the provision of resident tenant services
</t>
        </r>
      </text>
    </comment>
  </commentList>
</comments>
</file>

<file path=xl/sharedStrings.xml><?xml version="1.0" encoding="utf-8"?>
<sst xmlns="http://schemas.openxmlformats.org/spreadsheetml/2006/main" count="292" uniqueCount="263">
  <si>
    <t>Gross SF</t>
  </si>
  <si>
    <t>%</t>
  </si>
  <si>
    <t>Residential: New Construction SF</t>
  </si>
  <si>
    <t>Residential: Rehabilitation / conversion of non-residential buildings into residential buildings SF</t>
  </si>
  <si>
    <t>Residential: Rehabilitation of Existing Housing SF</t>
  </si>
  <si>
    <t>Residential: Rehabilitation of Abandoned and Foreclosed Single-Family Housing SF</t>
  </si>
  <si>
    <t>Residential: Total SF</t>
  </si>
  <si>
    <t>Commercial Space SF</t>
  </si>
  <si>
    <t>Resident Service Space SF</t>
  </si>
  <si>
    <t>Total SF</t>
  </si>
  <si>
    <t>Instructions for use</t>
  </si>
  <si>
    <t>Tabs</t>
  </si>
  <si>
    <t>Data Validation and Entry:</t>
  </si>
  <si>
    <t>Text box narrative</t>
  </si>
  <si>
    <t>Error Messages</t>
  </si>
  <si>
    <r>
      <t xml:space="preserve">The </t>
    </r>
    <r>
      <rPr>
        <b/>
        <i/>
        <sz val="12"/>
        <rFont val="Arial Narrow"/>
        <family val="2"/>
      </rPr>
      <t>current</t>
    </r>
    <r>
      <rPr>
        <sz val="12"/>
        <rFont val="Arial Narrow"/>
        <family val="2"/>
      </rPr>
      <t xml:space="preserve"> version of this Architectural Certification Form (the "Architectural Certification") is to be used when applying for all Illinois Housing Development Authority ("IHDA") administered programs that requires an Architectural Certification and consists of a single Microsoft Excel file. </t>
    </r>
    <r>
      <rPr>
        <b/>
        <i/>
        <sz val="12"/>
        <rFont val="Arial Narrow"/>
        <family val="2"/>
      </rPr>
      <t xml:space="preserve">Only the current version will be accepted. </t>
    </r>
  </si>
  <si>
    <t>The Architectural Certification consists of the following worksheet(s):</t>
  </si>
  <si>
    <t>Completion and Submission</t>
  </si>
  <si>
    <t>The information provided through the Architectural Certification will be used to populate other areas of the Project Application and must be complete.</t>
  </si>
  <si>
    <t>Definitions</t>
  </si>
  <si>
    <t># of stories</t>
  </si>
  <si>
    <t># of elevators</t>
  </si>
  <si>
    <t>Single family detached</t>
  </si>
  <si>
    <t>Single family attached (townhouse)</t>
  </si>
  <si>
    <t>2-4 unit</t>
  </si>
  <si>
    <t>5+ unit</t>
  </si>
  <si>
    <t>Other</t>
  </si>
  <si>
    <t>Total</t>
  </si>
  <si>
    <t>The following terms and definitions are used on the A_Certification tab:</t>
  </si>
  <si>
    <t>Construction Information</t>
  </si>
  <si>
    <t>Architectural Standards</t>
  </si>
  <si>
    <t>The Project will comply with the Authority's Standards for Architectural Planning and Construction including:</t>
  </si>
  <si>
    <t>Numerical data entry required</t>
  </si>
  <si>
    <t>Drop down menu selection</t>
  </si>
  <si>
    <t>Multiple inputs are required in order to complete the Architectural Certification.  Cells within the Architectural Certification are color coded as follows:</t>
  </si>
  <si>
    <t>X</t>
  </si>
  <si>
    <t>Project name:</t>
  </si>
  <si>
    <t>Illinois License #:</t>
  </si>
  <si>
    <t xml:space="preserve"> Design Firm License #:</t>
  </si>
  <si>
    <t>Address:</t>
  </si>
  <si>
    <t>Telephone:</t>
  </si>
  <si>
    <t>Architect Name:</t>
  </si>
  <si>
    <t>Firm Name:</t>
  </si>
  <si>
    <t>Characters remaining:</t>
  </si>
  <si>
    <t>Many cells are protected and cannot be changed.  Any changes to the protected content of the Architectural Certification will void the Architectural Certification.</t>
  </si>
  <si>
    <t>Multiple cells have required inputs that if not completed or exceeded will generate an error message in red text.</t>
  </si>
  <si>
    <t>Upon completion of the A_Certification tab, print and sign the Architectural Certification for submission in the Application.</t>
  </si>
  <si>
    <t>Protected Content</t>
  </si>
  <si>
    <t>Total Project Units</t>
  </si>
  <si>
    <t>Please direct and questions or comments regarding the Architectural Certification to multifamilyfin@ihda.org</t>
  </si>
  <si>
    <r>
      <rPr>
        <b/>
        <u/>
        <sz val="11"/>
        <rFont val="Arial Narrow"/>
        <family val="2"/>
      </rPr>
      <t>Residential Construction Costs</t>
    </r>
    <r>
      <rPr>
        <b/>
        <sz val="11"/>
        <rFont val="Arial Narrow"/>
        <family val="2"/>
      </rPr>
      <t>:</t>
    </r>
    <r>
      <rPr>
        <sz val="11"/>
        <rFont val="Arial Narrow"/>
        <family val="2"/>
      </rPr>
      <t xml:space="preserve"> Include all costs attributable to the construction of the residential units including hallways, elevator spaces, lobbies, managers office, common areas, building amenities, community space, garages, carports, porches, etc.</t>
    </r>
  </si>
  <si>
    <r>
      <rPr>
        <b/>
        <u/>
        <sz val="11"/>
        <rFont val="Arial Narrow"/>
        <family val="2"/>
      </rPr>
      <t>Services Area Construction Costs</t>
    </r>
    <r>
      <rPr>
        <b/>
        <sz val="11"/>
        <rFont val="Arial Narrow"/>
        <family val="2"/>
      </rPr>
      <t>:</t>
    </r>
    <r>
      <rPr>
        <sz val="11"/>
        <rFont val="Arial Narrow"/>
        <family val="2"/>
      </rPr>
      <t xml:space="preserve"> Include all costs attributable to areas for the provision of resident tenant services.</t>
    </r>
  </si>
  <si>
    <r>
      <rPr>
        <b/>
        <u/>
        <sz val="11"/>
        <rFont val="Arial Narrow"/>
        <family val="2"/>
      </rPr>
      <t>Off-Site Improvements</t>
    </r>
    <r>
      <rPr>
        <b/>
        <sz val="11"/>
        <rFont val="Arial Narrow"/>
        <family val="2"/>
      </rPr>
      <t>:</t>
    </r>
    <r>
      <rPr>
        <sz val="11"/>
        <rFont val="Arial Narrow"/>
        <family val="2"/>
      </rPr>
      <t xml:space="preserve"> Include all project costs attributable to improvements made in areas outside the project boundaries such as installation of public utilities, roads, landscaping, curbs, storm sewers, light standards, etc.</t>
    </r>
  </si>
  <si>
    <t>Interior improvements:</t>
  </si>
  <si>
    <t>Exterior improvements:</t>
  </si>
  <si>
    <t>Site improvements:</t>
  </si>
  <si>
    <t>Off-site improvements:</t>
  </si>
  <si>
    <t>Demolition of existing structures (to create vacant land):</t>
  </si>
  <si>
    <t>Age of building(s) to rehabilitated</t>
  </si>
  <si>
    <r>
      <rPr>
        <b/>
        <sz val="11"/>
        <rFont val="Arial Narrow"/>
        <family val="2"/>
      </rPr>
      <t>Residential:</t>
    </r>
    <r>
      <rPr>
        <sz val="11"/>
        <rFont val="Arial Narrow"/>
        <family val="2"/>
      </rPr>
      <t xml:space="preserve"> Include all square footage attributable to the construction of the residential units including hallways, elevator spaces, lobbies, managers office, common areas, building amenities, community space, garages, carports, porches, etc.</t>
    </r>
  </si>
  <si>
    <r>
      <rPr>
        <b/>
        <sz val="11"/>
        <rFont val="Arial Narrow"/>
        <family val="2"/>
      </rPr>
      <t>Services Area:</t>
    </r>
    <r>
      <rPr>
        <sz val="11"/>
        <rFont val="Arial Narrow"/>
        <family val="2"/>
      </rPr>
      <t xml:space="preserve"> Include all square footage attributable to areas for the provision of resident tenant services.</t>
    </r>
  </si>
  <si>
    <t>Adaptable Units per the Illinois Accessibility Code</t>
  </si>
  <si>
    <t>Accessibility Information</t>
  </si>
  <si>
    <t>Construction type (i.e. wood frame, masonry, modular, etc.):</t>
  </si>
  <si>
    <r>
      <rPr>
        <b/>
        <u/>
        <sz val="11"/>
        <rFont val="Arial Narrow"/>
        <family val="2"/>
      </rPr>
      <t>Commercial Construction Costs</t>
    </r>
    <r>
      <rPr>
        <b/>
        <sz val="11"/>
        <rFont val="Arial Narrow"/>
        <family val="2"/>
      </rPr>
      <t>:</t>
    </r>
    <r>
      <rPr>
        <sz val="11"/>
        <rFont val="Arial Narrow"/>
        <family val="2"/>
      </rPr>
      <t xml:space="preserve"> Include all costs attributable to the construction of leasable commercial space in the project.</t>
    </r>
  </si>
  <si>
    <r>
      <rPr>
        <b/>
        <sz val="11"/>
        <rFont val="Arial Narrow"/>
        <family val="2"/>
      </rPr>
      <t>Commercial:</t>
    </r>
    <r>
      <rPr>
        <sz val="11"/>
        <rFont val="Arial Narrow"/>
        <family val="2"/>
      </rPr>
      <t xml:space="preserve"> Include all square footage attributable to the construction of leasable commercial space in the project.</t>
    </r>
  </si>
  <si>
    <t>Universal Design</t>
  </si>
  <si>
    <t>Illinois Environmental Barriers Act (Illinois Accessibility Code)</t>
  </si>
  <si>
    <t>Federal Fair Housing Act (Select which applies if applicable)</t>
  </si>
  <si>
    <t>100% adaptable units</t>
  </si>
  <si>
    <t>1st floor adaptable only</t>
  </si>
  <si>
    <t>Select which statement which best describes your project:</t>
  </si>
  <si>
    <t>Section 1: Exterior Features</t>
  </si>
  <si>
    <t>Nonslip surfaces on walk and driveways with ice and snow melt systems.</t>
  </si>
  <si>
    <t>Section 2: Exterior Doors, Openings, and Entry Features</t>
  </si>
  <si>
    <t>Accessible sliding glass door and threshold height</t>
  </si>
  <si>
    <t>Weather-sheltered entry area</t>
  </si>
  <si>
    <t>Section 3: General Interior Features</t>
  </si>
  <si>
    <t>Audio and visual security alarm in common areas and within units</t>
  </si>
  <si>
    <t>3.10</t>
  </si>
  <si>
    <t>Section 4: Kitchen Features</t>
  </si>
  <si>
    <t>Accessible appliances (doors, controls, etc.) in units and common areas:</t>
  </si>
  <si>
    <t>4.3a</t>
  </si>
  <si>
    <t>Stove</t>
  </si>
  <si>
    <t>4.3b</t>
  </si>
  <si>
    <t>Refrigerator</t>
  </si>
  <si>
    <t>4.3c</t>
  </si>
  <si>
    <t>Dishwasher</t>
  </si>
  <si>
    <t>4.3d</t>
  </si>
  <si>
    <t>4.3e</t>
  </si>
  <si>
    <t>Accessible switch for garbage disposal</t>
  </si>
  <si>
    <t>Accessible countertops - unit and common kitchens and other work areas:</t>
  </si>
  <si>
    <t>4.4a</t>
  </si>
  <si>
    <t>4.4b</t>
  </si>
  <si>
    <t>4.4c</t>
  </si>
  <si>
    <t>Cabinets in units and common areas:</t>
  </si>
  <si>
    <t>4.5a</t>
  </si>
  <si>
    <t>4.5b</t>
  </si>
  <si>
    <t>4.5c</t>
  </si>
  <si>
    <t>Accessible handles//touch latches for doors/drawers</t>
  </si>
  <si>
    <t>4.6a</t>
  </si>
  <si>
    <t>4.6b</t>
  </si>
  <si>
    <t>4.6c</t>
  </si>
  <si>
    <t>4.6d</t>
  </si>
  <si>
    <t>Anti-scald device</t>
  </si>
  <si>
    <t>Accessible sink depth</t>
  </si>
  <si>
    <t>4.7a</t>
  </si>
  <si>
    <t>4.7b</t>
  </si>
  <si>
    <t>4.7c</t>
  </si>
  <si>
    <t>Maneuvering Space (For bathrooms and powder room)</t>
  </si>
  <si>
    <t>5.2a</t>
  </si>
  <si>
    <t>5.2b</t>
  </si>
  <si>
    <t>Clear space for toilet: 56” x 60” or 66" x 60" with adjacent lavatory clear use area</t>
  </si>
  <si>
    <t>Clear space for tub/shower - 30" wide x length of tub or shower, or 12" beyond head end fixed seat</t>
  </si>
  <si>
    <t>5.3a</t>
  </si>
  <si>
    <t>5.3b</t>
  </si>
  <si>
    <t>5.3c</t>
  </si>
  <si>
    <t>5.3d</t>
  </si>
  <si>
    <t>5.3e</t>
  </si>
  <si>
    <t>Offset controls for exterior use</t>
  </si>
  <si>
    <t>5.4a</t>
  </si>
  <si>
    <t>5.4b</t>
  </si>
  <si>
    <t>5.4c</t>
  </si>
  <si>
    <t>Dining room on accessible route of travel</t>
  </si>
  <si>
    <t>Living room on accessible route of travel</t>
  </si>
  <si>
    <t>Section 7: Bedroom Features</t>
  </si>
  <si>
    <t>Two or more bedrooms on accessible route of travel</t>
  </si>
  <si>
    <t>Section 8: Laundry Area Features (for public laundry rooms outside of units ONLY)</t>
  </si>
  <si>
    <t>Indicate the number of units that will be incorporated into the project.</t>
  </si>
  <si>
    <t>Comments or notes on Universal Design portion of this certification:</t>
  </si>
  <si>
    <t>Amenities</t>
  </si>
  <si>
    <t>I_Architectural Certification</t>
  </si>
  <si>
    <t>Applicable Accessibility codes associated with this project (check all that apply):</t>
  </si>
  <si>
    <t>2010 American with Disabilities Act</t>
  </si>
  <si>
    <t>Information provided through the Architectural Standards, Universal Design and Amenities Certification must be consistent with the information presented elsewhere within the Project Application.  Any discrepancies between the Architectural Standards, Universal Design and Amenities Certification and the Project Application may result in a failure to meet mandatory Application requirements or  preclude a Project from scoring.</t>
  </si>
  <si>
    <r>
      <rPr>
        <b/>
        <sz val="11"/>
        <rFont val="Arial Narrow"/>
        <family val="2"/>
      </rPr>
      <t>Architect of Record:</t>
    </r>
    <r>
      <rPr>
        <sz val="11"/>
        <rFont val="Arial Narrow"/>
        <family val="2"/>
      </rPr>
      <t xml:space="preserve"> Shall mean the architect licensed by the State who has the contract responsibility for the Project, who designs and prepares the construction documents from which the building is constructed, and who signs the required legal documents.</t>
    </r>
  </si>
  <si>
    <r>
      <rPr>
        <b/>
        <sz val="11"/>
        <rFont val="Arial Narrow"/>
        <family val="2"/>
      </rPr>
      <t>Off-Site Improvements:</t>
    </r>
    <r>
      <rPr>
        <sz val="11"/>
        <rFont val="Arial Narrow"/>
        <family val="2"/>
      </rPr>
      <t xml:space="preserve"> Include all square footage attributable to improvements made in areas outside the project's legal boundaries such as installation of public utilities, roads, landscaping, curbs, storm sewers, light standards, etc.</t>
    </r>
  </si>
  <si>
    <t>Second Priority Amenities</t>
  </si>
  <si>
    <t># of bldgs.</t>
  </si>
  <si>
    <t xml:space="preserve">First Priority Amenities </t>
  </si>
  <si>
    <t>Illinois Housing Development Authority Permanent Supportive Housing (PSH) Architectural Certification Form</t>
  </si>
  <si>
    <r>
      <rPr>
        <u/>
        <sz val="12"/>
        <rFont val="Arial Narrow"/>
        <family val="2"/>
      </rPr>
      <t>Residential GSF</t>
    </r>
    <r>
      <rPr>
        <sz val="12"/>
        <rFont val="Arial Narrow"/>
        <family val="2"/>
      </rPr>
      <t>: Includes all GSF attributable to residential units including hallways, elevator spaces, lobbies, managers office, common areas, building amenities, community space, garages, carports, porches, etc.</t>
    </r>
    <r>
      <rPr>
        <b/>
        <i/>
        <sz val="12"/>
        <rFont val="Arial Narrow"/>
        <family val="2"/>
      </rPr>
      <t xml:space="preserve"> </t>
    </r>
    <r>
      <rPr>
        <i/>
        <sz val="12"/>
        <rFont val="Arial Narrow"/>
        <family val="2"/>
      </rPr>
      <t>Do not include space for the provision of resident services within Residential SF</t>
    </r>
  </si>
  <si>
    <r>
      <rPr>
        <u/>
        <sz val="12"/>
        <rFont val="Arial Narrow"/>
        <family val="2"/>
      </rPr>
      <t>Commercial Space GSF</t>
    </r>
    <r>
      <rPr>
        <b/>
        <sz val="12"/>
        <rFont val="Arial Narrow"/>
        <family val="2"/>
      </rPr>
      <t>:</t>
    </r>
    <r>
      <rPr>
        <sz val="12"/>
        <rFont val="Arial Narrow"/>
        <family val="2"/>
      </rPr>
      <t xml:space="preserve"> Includes all leasable commercial space in the project including the provision of non-resident services. Use BOMA Standards for takeoff of Commercial GSF.</t>
    </r>
  </si>
  <si>
    <r>
      <rPr>
        <u/>
        <sz val="12"/>
        <rFont val="Arial Narrow"/>
        <family val="2"/>
      </rPr>
      <t>Resident Services GSF</t>
    </r>
    <r>
      <rPr>
        <sz val="12"/>
        <rFont val="Arial Narrow"/>
        <family val="2"/>
      </rPr>
      <t>: Includes all areas for the provision of resident tenant services</t>
    </r>
  </si>
  <si>
    <t>Section 504/ UFAS</t>
  </si>
  <si>
    <t>Minimum 32” clear primary entry doorway at vestibule and unit entry (Rehab Only)</t>
  </si>
  <si>
    <t>Minimum 32” clear secondary entry doorway. Secondary entry accessible internal/external strike and hinge clearances, hardware and thresholds (alternative entrance - i.e. at a staircase or back door)</t>
  </si>
  <si>
    <t>Handrail provided on one wall along all accessible routes of travel and on one side of all common rooms</t>
  </si>
  <si>
    <t>Lever style door hardware on all interior doors within common areas and units</t>
  </si>
  <si>
    <t>Rocker light switches and controls at accessible heights in common areas and units</t>
  </si>
  <si>
    <t>Provide adjustable (36”-60”) rods/shelves within closets in common areas and units</t>
  </si>
  <si>
    <t>Common area kitchen (if provided) and all unit kitchens provided on accessible route of travel (Rehab only)</t>
  </si>
  <si>
    <t>Adequate work/floor space in front of all appliances (30" x 48" min. parallel where allowed by code) in unit kitchens</t>
  </si>
  <si>
    <t>All portions repositionable</t>
  </si>
  <si>
    <t>30” wide workspace wiith and adjustable from 28”-34” high</t>
  </si>
  <si>
    <t>30” wide workspace wiith clear space below countertop</t>
  </si>
  <si>
    <t>Base cabinet pull-out and Lazy Susan shelves</t>
  </si>
  <si>
    <t>Undercabinet lighting under all wall cabinets</t>
  </si>
  <si>
    <t>Sinks in all common area and unit kitchens:</t>
  </si>
  <si>
    <t>30" x 48" front approach clear floor space</t>
  </si>
  <si>
    <t>Removable base cabinets under accessible sink with single-handle lever faucet</t>
  </si>
  <si>
    <t>High contrasting colors in common areas and units:</t>
  </si>
  <si>
    <t>At least one full bathroom on accessible route of travel (Rehab only)</t>
  </si>
  <si>
    <t>T' turn space or 60” diameter turning area</t>
  </si>
  <si>
    <t>5.2c</t>
  </si>
  <si>
    <t>Bathtub and shower (in unit only)</t>
  </si>
  <si>
    <t>Standard bathtub or shower with grab bar reinforcement (Rehab only)</t>
  </si>
  <si>
    <t>Non-elderly only: Standard bathtub or shower with grab bars</t>
  </si>
  <si>
    <t>Accessible roll-in shower with fold down seat</t>
  </si>
  <si>
    <t xml:space="preserve">Single-handle lever fixtures </t>
  </si>
  <si>
    <t>5.3f</t>
  </si>
  <si>
    <t>Hand-held adjustable shower spray unit(s) with min. 60" hose</t>
  </si>
  <si>
    <t>Toilet (For common area toilet rooms and unit bathrooms and powder room):</t>
  </si>
  <si>
    <t>Standard height toilet with grab bar reinforcement (Rehab only)</t>
  </si>
  <si>
    <t>Standard height toilet with grab bars installed (wall mounted at new construction, flip down at rehab only)</t>
  </si>
  <si>
    <t>Accessible height toilet with grab bars installed (wall mounted at new construction, flip down at rehab only)</t>
  </si>
  <si>
    <t>Accessories (For unit bathrooms and powder rooms)</t>
  </si>
  <si>
    <t>5.5a</t>
  </si>
  <si>
    <t>Accessible medicine cabinet</t>
  </si>
  <si>
    <t>5.5b</t>
  </si>
  <si>
    <t>Anti-scald device for all showers (Rehab only)</t>
  </si>
  <si>
    <t>5.5c</t>
  </si>
  <si>
    <t>Anti-scald devices for all sinks</t>
  </si>
  <si>
    <t>5.5d</t>
  </si>
  <si>
    <t>Accessible handles/touch latches for doors/drawers</t>
  </si>
  <si>
    <t>5.5e</t>
  </si>
  <si>
    <t>Lower towel rack(s) and hooks</t>
  </si>
  <si>
    <t>5.5f</t>
  </si>
  <si>
    <t xml:space="preserve">Contrasting floor color indicator at all fixture and appliance locations. Continuous borders are not applicable.  Provide a photo of the actual finish of product </t>
  </si>
  <si>
    <t>5.5g</t>
  </si>
  <si>
    <t>Shower seat at all tubs without fold-down seats</t>
  </si>
  <si>
    <t xml:space="preserve">All closets have minimum 32” clear opening </t>
  </si>
  <si>
    <t>Carpeting to comply with accessibility requirements</t>
  </si>
  <si>
    <t>Hearing and visual alarms with manual shutoff</t>
  </si>
  <si>
    <t>Accessible route of travel to dwelling unit entrance from public sidewalk or thoroughfare (Rehab only)</t>
  </si>
  <si>
    <t>Non-elevator buildings: No-step entry (1/2” or less threshold) at main entrance  (Rehab only)</t>
  </si>
  <si>
    <t>Accessible landscaping of at least one side yard and rear yard  (Rehab only)</t>
  </si>
  <si>
    <t>Non-elevator buildings: Accessible route from garage/parking to home’s primary entry (Rehab only)</t>
  </si>
  <si>
    <t>All rooms on accessible route of travel</t>
  </si>
  <si>
    <t>Accessible sink with adjacent 30* x min 60" workspace</t>
  </si>
  <si>
    <t>Accessible cabinets. Minimum 2 CF per Accessible unit within reach range.</t>
  </si>
  <si>
    <t>All washers and dryers to be front loading at an acessible height</t>
  </si>
  <si>
    <t>Edge border of countertops to contrast against base cabinet's color</t>
  </si>
  <si>
    <t>Flooring in front of appliances shall contract the appliance finish - provide a photo of the actual finish of product</t>
  </si>
  <si>
    <t>Flooring on route of travel shall transition to a contrasting color for each room- provide actual finish of products</t>
  </si>
  <si>
    <t>Microwave provided on the countertop or microwave shelf in base cabinets not reducing a 30" wide worksurface</t>
  </si>
  <si>
    <t>42” wide hallways and maneuvering clearances with 32” clear doorways within common areas and units</t>
  </si>
  <si>
    <t>Strike edge clearances, and accessible thresholds for all doorways in all common areas and unit entries (Rehab Only)</t>
  </si>
  <si>
    <t>Electric devices, HVAC controls and alarm controls at accessible heights in common areas and units</t>
  </si>
  <si>
    <t>Visual smoke/fire/carbon monoxide alarm within all occupiable rooms of the unit</t>
  </si>
  <si>
    <t>Back-lighted bell acctuator and audio/ visual bell, hardwired in all bath and occupiable rooms of the unit</t>
  </si>
  <si>
    <t>Primary unit entry door with dual viewers, mounted per accessible guidelines</t>
  </si>
  <si>
    <t>Mandatory non-code item in 100% of units</t>
  </si>
  <si>
    <t>Plan Sheet or Spec Location</t>
  </si>
  <si>
    <t>Architect's Signature:________________________________________________</t>
  </si>
  <si>
    <t>Date:___________________</t>
  </si>
  <si>
    <t>Architect's Name:________________________________________________</t>
  </si>
  <si>
    <t>Firm Name:________________________________________________________________</t>
  </si>
  <si>
    <r>
      <t xml:space="preserve">For Plan Review: </t>
    </r>
    <r>
      <rPr>
        <sz val="12"/>
        <color theme="1"/>
        <rFont val="Arial Narrow"/>
        <family val="2"/>
      </rPr>
      <t>IHDA Architectural Standards, Universal Design selections and Amenity features are incorporated into the plans and specifications, as noted above, for this project.</t>
    </r>
  </si>
  <si>
    <t>Recertification at Plan Review Submittal: Architect's Signature:________________________________________________</t>
  </si>
  <si>
    <t>Non-code item in 100% of units</t>
  </si>
  <si>
    <t>Select</t>
  </si>
  <si>
    <t>Location in Doc</t>
  </si>
  <si>
    <t>Item</t>
  </si>
  <si>
    <t>Residential units are 15% larger than the minimum requirement</t>
  </si>
  <si>
    <t xml:space="preserve">On-site car sharing </t>
  </si>
  <si>
    <r>
      <t xml:space="preserve">For Application: </t>
    </r>
    <r>
      <rPr>
        <sz val="12"/>
        <color theme="1"/>
        <rFont val="Arial Narrow"/>
        <family val="2"/>
      </rPr>
      <t xml:space="preserve">I hereby certify that the IHDA Architectural Standards, Universal Design selections and Amenity features indicated above are </t>
    </r>
    <r>
      <rPr>
        <b/>
        <sz val="12"/>
        <color theme="1"/>
        <rFont val="Arial Narrow"/>
        <family val="2"/>
      </rPr>
      <t>NOT</t>
    </r>
    <r>
      <rPr>
        <sz val="12"/>
        <color theme="1"/>
        <rFont val="Arial Narrow"/>
        <family val="2"/>
      </rPr>
      <t xml:space="preserve"> code required and have been </t>
    </r>
    <r>
      <rPr>
        <b/>
        <sz val="12"/>
        <rFont val="Arial Narrow"/>
        <family val="2"/>
      </rPr>
      <t>completely coordinated with the Owner.</t>
    </r>
  </si>
  <si>
    <t>Section 5: Toilet room/Bathroom/Powder Room Features in common areas and within units (see section 4.6 for sinks)</t>
  </si>
  <si>
    <t>Section 6: Unit Living Space Features (Rehab only)</t>
  </si>
  <si>
    <t>Revised 10/01/2021</t>
  </si>
  <si>
    <t>Microwave oven in every unit</t>
  </si>
  <si>
    <t>All minimum green design requirements as specified in the Standards for Architectural Planning and Construction Section 11.00 - 11.	Energy Efficiency and Green Criteria; and</t>
  </si>
  <si>
    <t>All applicable Federal and State accessibility laws and / or as specified in the Standards for Architectural Planning and Construction Section 9.00 - Accessibility Standards; and</t>
  </si>
  <si>
    <t>All Project amenities as specified in the Standards for Architectural Planning and Construction Section 4.00 - Design and Planning, and an additional five (5) amenities as selected from the Development Amenities Certification below.</t>
  </si>
  <si>
    <t xml:space="preserve">Projects must include amenities as specified in the Standards for Architectural Planning and Construction Section 4.00 - Design and Planning.  In addition, a minimum of five (5) amenities selected from the list below must be identified and incorporated in the Project. 
The Authority encourages creativity and dual function design and, therefore, it is possible for a single amenity to qualify as more than one option in the following list. </t>
  </si>
  <si>
    <r>
      <t>Every project is expected to incorporate Universal Design principles. In order to meet Mandatory requirement</t>
    </r>
    <r>
      <rPr>
        <sz val="12"/>
        <rFont val="Arial Narrow"/>
        <family val="2"/>
      </rPr>
      <t>s, the Architect m</t>
    </r>
    <r>
      <rPr>
        <sz val="12"/>
        <color theme="1"/>
        <rFont val="Arial Narrow"/>
        <family val="2"/>
      </rPr>
      <t xml:space="preserve">ust be cognizant of all code required items </t>
    </r>
    <r>
      <rPr>
        <b/>
        <sz val="12"/>
        <color theme="1"/>
        <rFont val="Arial Narrow"/>
        <family val="2"/>
      </rPr>
      <t xml:space="preserve">and </t>
    </r>
    <r>
      <rPr>
        <sz val="12"/>
        <color theme="1"/>
        <rFont val="Arial Narrow"/>
        <family val="2"/>
      </rPr>
      <t xml:space="preserve">provide at least ten (10) </t>
    </r>
    <r>
      <rPr>
        <b/>
        <sz val="12"/>
        <color theme="1"/>
        <rFont val="Arial Narrow"/>
        <family val="2"/>
      </rPr>
      <t>non-code</t>
    </r>
    <r>
      <rPr>
        <sz val="12"/>
        <color theme="1"/>
        <rFont val="Arial Narrow"/>
        <family val="2"/>
      </rPr>
      <t xml:space="preserve"> required items in 100% of project units.  Any application seeking an exception to this requirement must provide a detailed narrative discussing why this threshold cannot be achieved. The Authority will review the submitted narrative and approve or deny it at its sole discretion. 
For projects seeking Permanent Supportive Housing Development Program funds, points will be awarded based on selected features that exceed IHDA Mandatory requirements.   Projects are eligible for 10 points for providing 10 additional items above IHDA Mandatory requirements in 100% of the units.  If an identified code required item is only required for your designated accessible units, and you intend to provide it in 100% of the units, then you may check 'Mandatory Non- Code' selection boxes.  Any item identified as 'Non-Code' must be provided in 100% of the units, as indicated below. </t>
    </r>
  </si>
  <si>
    <r>
      <t>Only meeting minimum code requirements plus 10 UD items, not required by code, as indicated below in 100% of total project units (</t>
    </r>
    <r>
      <rPr>
        <b/>
        <sz val="11"/>
        <color theme="1"/>
        <rFont val="Arial Narrow"/>
        <family val="2"/>
      </rPr>
      <t xml:space="preserve">MANDATORY - </t>
    </r>
    <r>
      <rPr>
        <sz val="11"/>
        <color theme="1"/>
        <rFont val="Arial Narrow"/>
        <family val="2"/>
      </rPr>
      <t>0 points)</t>
    </r>
  </si>
  <si>
    <t>Meeting mandatory requirements plus at least 10 additional UD features, not required by code, as indicated below in 100% of total project units (10 points)</t>
  </si>
  <si>
    <t>ICC/ANSI A117.1 2009 or later version adopted by AHJ</t>
  </si>
  <si>
    <t>ICC/ANSI A117.1 2009 or later version adopted by AHJ- Type A unit</t>
  </si>
  <si>
    <t>ICC/ANSI A117.1 2009 or later version adopted by AHJ- Sensory Impaired Unit</t>
  </si>
  <si>
    <t>At least two percent (2.0%) of the total units in the Project are designed for persons with sensory impairments (not less than one unit), as defined in ICC/ANSI A117.1 2009 or later version adopted by AHJ - Sensory Impaired Units</t>
  </si>
  <si>
    <t>At least ten percent (10.0%) of the total units in the Project are designed for persons with mobility impairments, as defined in ICC/ANSI A117.1 2009 or later version adopted by AHJ - Type A Units</t>
  </si>
  <si>
    <t>Round IX PSH Development Program Architectural Standards, Universal Design and Amenities Certification</t>
  </si>
  <si>
    <t>Free internet access per unit</t>
  </si>
  <si>
    <t>The Project meets HUD's definition of smoke free housing</t>
  </si>
  <si>
    <t>Washer and dryer in every unit</t>
  </si>
  <si>
    <t>Computer room equipped with one (1) computer for every three (3) units</t>
  </si>
  <si>
    <t>Exercise / fitness center with at least one (1) machine per five (5) units</t>
  </si>
  <si>
    <t>Garden plots / designated community garden area with a combined minimum of 200 square feet</t>
  </si>
  <si>
    <t>Secured bicycle parking (minimum of eight (8) slots per twenty-five (25) units)</t>
  </si>
  <si>
    <t>All appliances in the unit meet the Energy Star rating</t>
  </si>
  <si>
    <t>Dedicated recycling area within in the project</t>
  </si>
  <si>
    <t>Green Roof with available seating or other community activity area available on the roof</t>
  </si>
  <si>
    <t>Upgraded landscaping, including one tree planted on-site for every ten units. 100% native and adaptive plantings / landscaping</t>
  </si>
  <si>
    <t>Facility wide security camera system</t>
  </si>
  <si>
    <t>Porch, patio, or balcony for each unit</t>
  </si>
  <si>
    <t>Looped walking paths or connected sidewalks through the entire Project</t>
  </si>
  <si>
    <t>An equipped sports court (e.g. volleyball, tennis, basketball, etc.)</t>
  </si>
  <si>
    <t>At least one common room (e.g. community room, community kitchen, library, hair salon, billiards room, arts &amp; crafts room, game room, dining room, etc.)</t>
  </si>
  <si>
    <t>Outdoor entertainment space such as an outdoor theater and gazebo with available seating</t>
  </si>
  <si>
    <t>Screen doors on all exterior units</t>
  </si>
  <si>
    <t>Trash and / or recycling disposal chutes or other refuse collection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</si>
</sst>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0.0%"/>
  </numFmts>
  <fonts count="33" x14ac:knownFonts="1">
    <font>
      <sz val="11"/>
      <color theme="1"/>
      <name val="Calibri"/>
      <family val="2"/>
      <scheme val="minor"/>
    </font>
    <font>
      <sz val="11"/>
      <color theme="1"/>
      <name val="Calibri"/>
      <family val="2"/>
      <scheme val="minor"/>
    </font>
    <font>
      <sz val="10"/>
      <name val="Arial Narrow"/>
      <family val="2"/>
    </font>
    <font>
      <b/>
      <i/>
      <sz val="10"/>
      <name val="Arial Narrow"/>
      <family val="2"/>
    </font>
    <font>
      <b/>
      <sz val="10"/>
      <name val="Arial Narrow"/>
      <family val="2"/>
    </font>
    <font>
      <sz val="8"/>
      <color indexed="81"/>
      <name val="Tahoma"/>
      <family val="2"/>
    </font>
    <font>
      <b/>
      <sz val="14"/>
      <name val="Arial Narrow"/>
      <family val="2"/>
    </font>
    <font>
      <sz val="11"/>
      <color theme="1"/>
      <name val="Arial Narrow"/>
      <family val="2"/>
    </font>
    <font>
      <i/>
      <sz val="12"/>
      <name val="Arial Narrow"/>
      <family val="2"/>
    </font>
    <font>
      <b/>
      <i/>
      <sz val="12"/>
      <name val="Arial Narrow"/>
      <family val="2"/>
    </font>
    <font>
      <i/>
      <sz val="12"/>
      <color theme="1"/>
      <name val="Arial Narrow"/>
      <family val="2"/>
    </font>
    <font>
      <sz val="12"/>
      <name val="Arial Narrow"/>
      <family val="2"/>
    </font>
    <font>
      <b/>
      <sz val="12"/>
      <name val="Arial Narrow"/>
      <family val="2"/>
    </font>
    <font>
      <b/>
      <sz val="11"/>
      <color theme="1"/>
      <name val="Arial Narrow"/>
      <family val="2"/>
    </font>
    <font>
      <i/>
      <sz val="11"/>
      <color theme="1"/>
      <name val="Arial Narrow"/>
      <family val="2"/>
    </font>
    <font>
      <b/>
      <sz val="11"/>
      <name val="Arial Narrow"/>
      <family val="2"/>
    </font>
    <font>
      <sz val="11"/>
      <name val="Arial Narrow"/>
      <family val="2"/>
    </font>
    <font>
      <u/>
      <sz val="12"/>
      <name val="Arial Narrow"/>
      <family val="2"/>
    </font>
    <font>
      <sz val="12"/>
      <color theme="1"/>
      <name val="Arial Narrow"/>
      <family val="2"/>
    </font>
    <font>
      <sz val="10"/>
      <color theme="1"/>
      <name val="Arial Narrow"/>
      <family val="2"/>
    </font>
    <font>
      <b/>
      <u/>
      <sz val="11"/>
      <color theme="1"/>
      <name val="Arial Narrow"/>
      <family val="2"/>
    </font>
    <font>
      <b/>
      <sz val="11"/>
      <color rgb="FFFF0000"/>
      <name val="Arial Narrow"/>
      <family val="2"/>
    </font>
    <font>
      <sz val="10"/>
      <name val="Arial"/>
      <family val="2"/>
    </font>
    <font>
      <b/>
      <u/>
      <sz val="11"/>
      <name val="Arial Narrow"/>
      <family val="2"/>
    </font>
    <font>
      <b/>
      <sz val="12"/>
      <color theme="1"/>
      <name val="Arial Narrow"/>
      <family val="2"/>
    </font>
    <font>
      <b/>
      <sz val="12"/>
      <color rgb="FFFF0000"/>
      <name val="Arial Narrow"/>
      <family val="2"/>
    </font>
    <font>
      <b/>
      <sz val="12"/>
      <color theme="1"/>
      <name val="Calibri"/>
      <family val="2"/>
      <scheme val="minor"/>
    </font>
    <font>
      <b/>
      <sz val="16"/>
      <color theme="1"/>
      <name val="Arial Narrow"/>
      <family val="2"/>
    </font>
    <font>
      <b/>
      <sz val="18"/>
      <color theme="1"/>
      <name val="Arial Narrow"/>
      <family val="2"/>
    </font>
    <font>
      <b/>
      <sz val="14"/>
      <color theme="1"/>
      <name val="Arial Narrow"/>
      <family val="2"/>
    </font>
    <font>
      <b/>
      <sz val="10.5"/>
      <color theme="1"/>
      <name val="Arial Narrow"/>
      <family val="2"/>
    </font>
    <font>
      <sz val="12"/>
      <color theme="1"/>
      <name val="Calibri"/>
      <family val="2"/>
      <scheme val="minor"/>
    </font>
    <font>
      <b/>
      <sz val="11"/>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5"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style="thick">
        <color indexed="64"/>
      </right>
      <top style="double">
        <color indexed="64"/>
      </top>
      <bottom/>
      <diagonal/>
    </border>
    <border>
      <left style="thin">
        <color indexed="64"/>
      </left>
      <right style="thick">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ck">
        <color indexed="64"/>
      </right>
      <top style="thin">
        <color indexed="64"/>
      </top>
      <bottom style="thin">
        <color indexed="64"/>
      </bottom>
      <diagonal/>
    </border>
    <border>
      <left/>
      <right style="thin">
        <color indexed="64"/>
      </right>
      <top style="double">
        <color indexed="64"/>
      </top>
      <bottom style="thin">
        <color indexed="64"/>
      </bottom>
      <diagonal/>
    </border>
    <border>
      <left style="thick">
        <color indexed="64"/>
      </left>
      <right/>
      <top style="thin">
        <color indexed="64"/>
      </top>
      <bottom style="thin">
        <color indexed="64"/>
      </bottom>
      <diagonal/>
    </border>
    <border>
      <left style="thin">
        <color indexed="64"/>
      </left>
      <right style="thin">
        <color indexed="64"/>
      </right>
      <top style="double">
        <color indexed="64"/>
      </top>
      <bottom style="medium">
        <color indexed="64"/>
      </bottom>
      <diagonal/>
    </border>
  </borders>
  <cellStyleXfs count="7">
    <xf numFmtId="0" fontId="0" fillId="0" borderId="0"/>
    <xf numFmtId="43" fontId="1" fillId="0" borderId="0" applyFont="0" applyFill="0" applyBorder="0" applyAlignment="0" applyProtection="0"/>
    <xf numFmtId="0" fontId="2" fillId="0" borderId="0"/>
    <xf numFmtId="0" fontId="1" fillId="0" borderId="0"/>
    <xf numFmtId="0" fontId="22" fillId="0" borderId="0"/>
    <xf numFmtId="0" fontId="22" fillId="0" borderId="0"/>
    <xf numFmtId="44" fontId="1" fillId="0" borderId="0" applyFont="0" applyFill="0" applyBorder="0" applyAlignment="0" applyProtection="0"/>
  </cellStyleXfs>
  <cellXfs count="246">
    <xf numFmtId="0" fontId="0" fillId="0" borderId="0" xfId="0"/>
    <xf numFmtId="164" fontId="3" fillId="0" borderId="1" xfId="1" applyNumberFormat="1" applyFont="1" applyFill="1" applyBorder="1" applyProtection="1"/>
    <xf numFmtId="165" fontId="3" fillId="0" borderId="1" xfId="2" applyNumberFormat="1" applyFont="1" applyFill="1" applyBorder="1" applyProtection="1"/>
    <xf numFmtId="164" fontId="4" fillId="0" borderId="1" xfId="1" applyNumberFormat="1" applyFont="1" applyFill="1" applyBorder="1" applyProtection="1"/>
    <xf numFmtId="165" fontId="4" fillId="0" borderId="1" xfId="2" applyNumberFormat="1" applyFont="1" applyFill="1" applyBorder="1" applyProtection="1"/>
    <xf numFmtId="0" fontId="15" fillId="0" borderId="0" xfId="3" quotePrefix="1" applyFont="1" applyFill="1" applyAlignment="1">
      <alignment horizontal="left" vertical="top"/>
    </xf>
    <xf numFmtId="0" fontId="13" fillId="0" borderId="0" xfId="3" applyFont="1" applyFill="1" applyAlignment="1">
      <alignment vertical="top"/>
    </xf>
    <xf numFmtId="0" fontId="7" fillId="0" borderId="0" xfId="3" applyFont="1" applyFill="1" applyAlignment="1">
      <alignment vertical="top"/>
    </xf>
    <xf numFmtId="0" fontId="16" fillId="0" borderId="0" xfId="3" quotePrefix="1" applyFont="1" applyFill="1" applyAlignment="1">
      <alignment horizontal="left" vertical="top"/>
    </xf>
    <xf numFmtId="0" fontId="16" fillId="4" borderId="1" xfId="3" applyFont="1" applyFill="1" applyBorder="1" applyAlignment="1">
      <alignment horizontal="justify" vertical="top" wrapText="1"/>
    </xf>
    <xf numFmtId="0" fontId="16" fillId="5" borderId="1" xfId="3" applyFont="1" applyFill="1" applyBorder="1" applyAlignment="1">
      <alignment horizontal="justify" vertical="top" wrapText="1"/>
    </xf>
    <xf numFmtId="0" fontId="6" fillId="0" borderId="0" xfId="0" applyFont="1" applyFill="1" applyAlignment="1">
      <alignment vertical="top"/>
    </xf>
    <xf numFmtId="0" fontId="7" fillId="0" borderId="0" xfId="0" applyFont="1" applyFill="1" applyAlignment="1">
      <alignment vertical="top" wrapText="1"/>
    </xf>
    <xf numFmtId="0" fontId="12" fillId="0" borderId="0" xfId="0" quotePrefix="1" applyFont="1" applyFill="1" applyAlignment="1">
      <alignment horizontal="left" vertical="top"/>
    </xf>
    <xf numFmtId="0" fontId="13" fillId="0" borderId="0" xfId="0" applyFont="1" applyFill="1" applyAlignment="1">
      <alignment vertical="top" wrapText="1"/>
    </xf>
    <xf numFmtId="0" fontId="11" fillId="0" borderId="0" xfId="0" applyFont="1" applyFill="1" applyAlignment="1">
      <alignment vertical="top"/>
    </xf>
    <xf numFmtId="0" fontId="13" fillId="0" borderId="0" xfId="0" applyFont="1" applyFill="1" applyAlignment="1">
      <alignment vertical="top"/>
    </xf>
    <xf numFmtId="0" fontId="12" fillId="0" borderId="0" xfId="0" applyFont="1" applyFill="1" applyAlignment="1">
      <alignment vertical="top"/>
    </xf>
    <xf numFmtId="0" fontId="11" fillId="0" borderId="0" xfId="0" quotePrefix="1" applyFont="1" applyFill="1" applyAlignment="1">
      <alignment vertical="top"/>
    </xf>
    <xf numFmtId="0" fontId="11" fillId="0" borderId="0" xfId="0" quotePrefix="1" applyFont="1" applyFill="1" applyAlignment="1">
      <alignment horizontal="left" vertical="top"/>
    </xf>
    <xf numFmtId="0" fontId="7" fillId="0" borderId="0" xfId="0" applyFont="1" applyFill="1" applyAlignment="1">
      <alignment horizontal="left" vertical="top"/>
    </xf>
    <xf numFmtId="0" fontId="2" fillId="2" borderId="0" xfId="2" applyFont="1" applyFill="1" applyBorder="1" applyAlignment="1" applyProtection="1">
      <alignment horizontal="right"/>
    </xf>
    <xf numFmtId="3" fontId="2" fillId="3" borderId="1" xfId="1" applyNumberFormat="1" applyFont="1" applyFill="1" applyBorder="1" applyProtection="1">
      <protection locked="0"/>
    </xf>
    <xf numFmtId="0" fontId="16" fillId="0" borderId="0" xfId="3" applyFont="1" applyFill="1" applyBorder="1" applyAlignment="1">
      <alignment horizontal="justify" vertical="top" wrapText="1"/>
    </xf>
    <xf numFmtId="0" fontId="7" fillId="0" borderId="0" xfId="3" applyFont="1" applyFill="1" applyBorder="1" applyAlignment="1">
      <alignment horizontal="justify" vertical="top" wrapText="1"/>
    </xf>
    <xf numFmtId="0" fontId="16" fillId="7" borderId="1" xfId="3" applyFont="1" applyFill="1" applyBorder="1" applyAlignment="1">
      <alignment horizontal="justify" vertical="top" wrapText="1"/>
    </xf>
    <xf numFmtId="0" fontId="2" fillId="2" borderId="0" xfId="2" applyFont="1" applyFill="1" applyAlignment="1" applyProtection="1">
      <alignment horizontal="right"/>
    </xf>
    <xf numFmtId="165" fontId="2" fillId="0" borderId="1" xfId="2" applyNumberFormat="1" applyFont="1" applyFill="1" applyBorder="1" applyProtection="1"/>
    <xf numFmtId="0" fontId="2" fillId="0" borderId="0" xfId="2" applyFont="1" applyFill="1" applyBorder="1" applyAlignment="1" applyProtection="1"/>
    <xf numFmtId="0" fontId="2" fillId="2" borderId="0" xfId="2" applyFont="1" applyFill="1" applyBorder="1" applyProtection="1"/>
    <xf numFmtId="0" fontId="2" fillId="2" borderId="0" xfId="2" applyFont="1" applyFill="1" applyProtection="1"/>
    <xf numFmtId="0" fontId="2" fillId="2" borderId="0" xfId="2" applyFont="1" applyFill="1" applyBorder="1" applyAlignment="1" applyProtection="1"/>
    <xf numFmtId="0" fontId="2" fillId="2" borderId="0" xfId="2" applyFont="1" applyFill="1" applyBorder="1" applyAlignment="1" applyProtection="1">
      <alignment horizontal="left"/>
    </xf>
    <xf numFmtId="0" fontId="2" fillId="0" borderId="4" xfId="2" applyFont="1" applyFill="1" applyBorder="1" applyAlignment="1" applyProtection="1"/>
    <xf numFmtId="0" fontId="2" fillId="2" borderId="5" xfId="2" applyFont="1" applyFill="1" applyBorder="1" applyAlignment="1" applyProtection="1"/>
    <xf numFmtId="0" fontId="7" fillId="0" borderId="0" xfId="0" applyFont="1" applyProtection="1"/>
    <xf numFmtId="0" fontId="7" fillId="6" borderId="0" xfId="0" applyFont="1" applyFill="1" applyAlignment="1" applyProtection="1">
      <alignment horizontal="center"/>
    </xf>
    <xf numFmtId="0" fontId="7" fillId="6" borderId="0" xfId="0" applyFont="1" applyFill="1" applyProtection="1"/>
    <xf numFmtId="0" fontId="21" fillId="0" borderId="0" xfId="0" applyFont="1" applyProtection="1"/>
    <xf numFmtId="0" fontId="7" fillId="0" borderId="0" xfId="0" applyFont="1" applyAlignment="1" applyProtection="1">
      <alignment horizontal="right"/>
    </xf>
    <xf numFmtId="0" fontId="20" fillId="6" borderId="0" xfId="0" applyFont="1" applyFill="1" applyAlignment="1" applyProtection="1">
      <alignment horizontal="center"/>
    </xf>
    <xf numFmtId="0" fontId="13" fillId="0" borderId="9" xfId="0" applyFont="1" applyBorder="1" applyProtection="1"/>
    <xf numFmtId="0" fontId="7" fillId="0" borderId="9" xfId="0" applyFont="1" applyBorder="1" applyProtection="1"/>
    <xf numFmtId="0" fontId="7" fillId="0" borderId="0" xfId="0" applyFont="1" applyAlignment="1" applyProtection="1">
      <alignment horizontal="left" indent="1"/>
    </xf>
    <xf numFmtId="0" fontId="7" fillId="0" borderId="0" xfId="0" applyFont="1" applyAlignment="1" applyProtection="1">
      <alignment horizontal="center"/>
    </xf>
    <xf numFmtId="0" fontId="13" fillId="0" borderId="0" xfId="0" applyFont="1" applyProtection="1"/>
    <xf numFmtId="0" fontId="14" fillId="0" borderId="0" xfId="0" applyFont="1" applyAlignment="1" applyProtection="1">
      <alignment horizontal="left" indent="1"/>
    </xf>
    <xf numFmtId="0" fontId="14" fillId="0" borderId="0" xfId="0" applyFont="1" applyProtection="1"/>
    <xf numFmtId="0" fontId="18" fillId="0" borderId="0" xfId="0" applyFont="1" applyBorder="1" applyProtection="1"/>
    <xf numFmtId="0" fontId="18" fillId="0" borderId="0" xfId="0" applyFont="1" applyBorder="1" applyAlignment="1" applyProtection="1">
      <alignment vertical="center"/>
    </xf>
    <xf numFmtId="0" fontId="7" fillId="0" borderId="10" xfId="0" applyFont="1" applyBorder="1" applyProtection="1"/>
    <xf numFmtId="0" fontId="7" fillId="0" borderId="0" xfId="0" applyFont="1" applyBorder="1" applyProtection="1"/>
    <xf numFmtId="0" fontId="22" fillId="0" borderId="0" xfId="0" applyFont="1" applyBorder="1" applyProtection="1"/>
    <xf numFmtId="0" fontId="6" fillId="0" borderId="0" xfId="0" applyFont="1" applyBorder="1" applyAlignment="1" applyProtection="1">
      <alignment horizontal="left"/>
    </xf>
    <xf numFmtId="0" fontId="2" fillId="0" borderId="0" xfId="0" applyFont="1" applyBorder="1" applyAlignment="1" applyProtection="1">
      <alignment horizontal="justify" vertical="top"/>
    </xf>
    <xf numFmtId="0" fontId="22" fillId="0" borderId="0" xfId="0" applyFont="1" applyFill="1" applyBorder="1" applyProtection="1"/>
    <xf numFmtId="0" fontId="22" fillId="6" borderId="0" xfId="0" applyFont="1" applyFill="1" applyBorder="1" applyProtection="1"/>
    <xf numFmtId="0" fontId="16" fillId="0" borderId="0" xfId="0" applyFont="1" applyBorder="1" applyAlignment="1" applyProtection="1">
      <alignment horizontal="left" indent="2"/>
    </xf>
    <xf numFmtId="165" fontId="2" fillId="0" borderId="0" xfId="2" applyNumberFormat="1" applyFont="1" applyFill="1" applyBorder="1" applyProtection="1"/>
    <xf numFmtId="0" fontId="18" fillId="6" borderId="0" xfId="0" applyFont="1" applyFill="1" applyBorder="1" applyProtection="1"/>
    <xf numFmtId="0" fontId="11" fillId="8" borderId="1" xfId="0" applyFont="1" applyFill="1" applyBorder="1" applyAlignment="1" applyProtection="1">
      <alignment horizontal="center"/>
      <protection locked="0"/>
    </xf>
    <xf numFmtId="0" fontId="18" fillId="0" borderId="0" xfId="0" applyFont="1" applyBorder="1" applyAlignment="1" applyProtection="1"/>
    <xf numFmtId="0" fontId="21" fillId="0" borderId="0" xfId="0" applyFont="1" applyBorder="1" applyProtection="1"/>
    <xf numFmtId="0" fontId="13" fillId="0" borderId="0" xfId="0" applyFont="1" applyBorder="1" applyProtection="1"/>
    <xf numFmtId="0" fontId="16" fillId="0" borderId="0" xfId="3" applyFont="1" applyFill="1" applyAlignment="1">
      <alignment horizontal="justify" vertical="top" wrapText="1"/>
    </xf>
    <xf numFmtId="0" fontId="7" fillId="0" borderId="0" xfId="3" applyFont="1" applyFill="1" applyAlignment="1">
      <alignment horizontal="justify" vertical="top" wrapText="1"/>
    </xf>
    <xf numFmtId="0" fontId="7" fillId="0" borderId="0" xfId="0" applyFont="1" applyFill="1" applyAlignment="1">
      <alignment vertical="top"/>
    </xf>
    <xf numFmtId="0" fontId="16" fillId="0" borderId="0" xfId="0" applyFont="1" applyBorder="1" applyAlignment="1" applyProtection="1">
      <alignment horizontal="left" wrapText="1"/>
    </xf>
    <xf numFmtId="0" fontId="0" fillId="0" borderId="0" xfId="0" applyAlignment="1" applyProtection="1">
      <alignment wrapText="1"/>
    </xf>
    <xf numFmtId="0" fontId="19" fillId="0" borderId="0" xfId="0" applyFont="1" applyAlignment="1" applyProtection="1">
      <alignment horizontal="justify" vertical="top" wrapText="1"/>
    </xf>
    <xf numFmtId="0" fontId="2" fillId="0" borderId="0" xfId="2" applyFont="1" applyFill="1" applyBorder="1" applyAlignment="1" applyProtection="1">
      <alignment horizontal="left"/>
    </xf>
    <xf numFmtId="0" fontId="18" fillId="0" borderId="0" xfId="0" applyFont="1" applyFill="1" applyBorder="1" applyAlignment="1" applyProtection="1"/>
    <xf numFmtId="0" fontId="16" fillId="0" borderId="0" xfId="2" applyFont="1" applyFill="1" applyBorder="1" applyAlignment="1" applyProtection="1">
      <alignment horizontal="left"/>
    </xf>
    <xf numFmtId="165" fontId="16" fillId="0" borderId="0" xfId="2" applyNumberFormat="1" applyFont="1" applyFill="1" applyBorder="1" applyProtection="1"/>
    <xf numFmtId="0" fontId="11" fillId="0" borderId="0" xfId="2" applyFont="1" applyFill="1" applyBorder="1" applyAlignment="1" applyProtection="1">
      <alignment horizontal="left"/>
    </xf>
    <xf numFmtId="0" fontId="18" fillId="0" borderId="8" xfId="0" applyFont="1" applyBorder="1" applyAlignment="1" applyProtection="1">
      <alignment horizontal="left" vertical="center" wrapText="1"/>
    </xf>
    <xf numFmtId="0" fontId="18" fillId="0" borderId="8" xfId="0" applyFont="1" applyBorder="1" applyProtection="1"/>
    <xf numFmtId="0" fontId="18" fillId="0" borderId="0" xfId="0" applyFont="1" applyBorder="1" applyAlignment="1" applyProtection="1">
      <alignment horizontal="left" vertical="center" wrapText="1"/>
    </xf>
    <xf numFmtId="0" fontId="18" fillId="0" borderId="3" xfId="0" applyFont="1" applyBorder="1" applyAlignment="1" applyProtection="1">
      <alignment horizontal="left" vertical="center" wrapText="1"/>
    </xf>
    <xf numFmtId="0" fontId="18" fillId="0" borderId="3" xfId="0" applyFont="1" applyBorder="1" applyProtection="1"/>
    <xf numFmtId="0" fontId="18" fillId="0" borderId="8" xfId="0" applyFont="1" applyBorder="1" applyAlignment="1" applyProtection="1">
      <alignment vertical="center"/>
    </xf>
    <xf numFmtId="0" fontId="18" fillId="0" borderId="8" xfId="0" applyFont="1" applyBorder="1" applyAlignment="1" applyProtection="1"/>
    <xf numFmtId="0" fontId="18" fillId="0" borderId="0" xfId="0" applyFont="1" applyBorder="1" applyAlignment="1" applyProtection="1">
      <alignment wrapText="1"/>
    </xf>
    <xf numFmtId="0" fontId="11" fillId="0" borderId="13" xfId="0" applyFont="1" applyFill="1" applyBorder="1" applyAlignment="1" applyProtection="1">
      <alignment horizontal="right"/>
    </xf>
    <xf numFmtId="0" fontId="11" fillId="0" borderId="7" xfId="0" applyFont="1" applyFill="1" applyBorder="1" applyAlignment="1" applyProtection="1">
      <alignment horizontal="right"/>
    </xf>
    <xf numFmtId="0" fontId="11" fillId="0" borderId="14" xfId="0" applyFont="1" applyFill="1" applyBorder="1" applyAlignment="1" applyProtection="1">
      <alignment horizontal="right"/>
    </xf>
    <xf numFmtId="0" fontId="11" fillId="0" borderId="7" xfId="0" quotePrefix="1" applyFont="1" applyFill="1" applyBorder="1" applyAlignment="1" applyProtection="1">
      <alignment horizontal="right"/>
    </xf>
    <xf numFmtId="0" fontId="18" fillId="0" borderId="6" xfId="0" applyFont="1" applyFill="1" applyBorder="1" applyAlignment="1" applyProtection="1">
      <alignment horizontal="left"/>
    </xf>
    <xf numFmtId="0" fontId="18" fillId="0" borderId="7" xfId="0" applyFont="1" applyFill="1" applyBorder="1" applyAlignment="1" applyProtection="1">
      <alignment horizontal="left"/>
    </xf>
    <xf numFmtId="0" fontId="7" fillId="0" borderId="0" xfId="0" applyFont="1" applyAlignment="1" applyProtection="1">
      <alignment vertical="center"/>
    </xf>
    <xf numFmtId="0" fontId="7" fillId="6" borderId="0" xfId="0" applyFont="1" applyFill="1" applyAlignment="1" applyProtection="1">
      <alignment horizontal="center" vertical="center"/>
    </xf>
    <xf numFmtId="0" fontId="7" fillId="6" borderId="0" xfId="0" applyFont="1" applyFill="1" applyAlignment="1" applyProtection="1">
      <alignment vertical="center"/>
    </xf>
    <xf numFmtId="0" fontId="11" fillId="0" borderId="0" xfId="0" applyFont="1" applyFill="1" applyBorder="1" applyAlignment="1" applyProtection="1">
      <alignment horizontal="center"/>
    </xf>
    <xf numFmtId="0" fontId="7" fillId="0" borderId="8" xfId="0" applyFont="1" applyBorder="1" applyProtection="1"/>
    <xf numFmtId="0" fontId="24" fillId="0" borderId="0" xfId="0" applyFont="1" applyBorder="1" applyAlignment="1" applyProtection="1">
      <alignment vertical="center"/>
    </xf>
    <xf numFmtId="0" fontId="26" fillId="8" borderId="1" xfId="0" applyFont="1" applyFill="1" applyBorder="1" applyAlignment="1" applyProtection="1">
      <alignment horizontal="center" vertical="center"/>
      <protection locked="0"/>
    </xf>
    <xf numFmtId="0" fontId="24" fillId="0" borderId="0" xfId="0" applyFont="1" applyFill="1" applyAlignment="1" applyProtection="1">
      <alignment horizontal="left" vertical="center"/>
    </xf>
    <xf numFmtId="0" fontId="7" fillId="0" borderId="11" xfId="0" applyFont="1" applyBorder="1" applyProtection="1"/>
    <xf numFmtId="0" fontId="18" fillId="0" borderId="11" xfId="0" applyFont="1" applyFill="1" applyBorder="1" applyAlignment="1" applyProtection="1"/>
    <xf numFmtId="0" fontId="18" fillId="0" borderId="3" xfId="0" applyFont="1" applyFill="1" applyBorder="1" applyAlignment="1" applyProtection="1"/>
    <xf numFmtId="0" fontId="24" fillId="0" borderId="3" xfId="0" applyFont="1" applyBorder="1" applyAlignment="1" applyProtection="1">
      <alignment horizontal="left" vertical="center"/>
    </xf>
    <xf numFmtId="0" fontId="18" fillId="0" borderId="8" xfId="0" applyFont="1" applyFill="1" applyBorder="1" applyAlignment="1" applyProtection="1"/>
    <xf numFmtId="0" fontId="18" fillId="0" borderId="8" xfId="0" applyFont="1" applyFill="1" applyBorder="1" applyAlignment="1" applyProtection="1">
      <alignment horizontal="center"/>
    </xf>
    <xf numFmtId="0" fontId="13" fillId="0" borderId="8" xfId="0" applyFont="1" applyBorder="1" applyProtection="1"/>
    <xf numFmtId="0" fontId="11" fillId="2" borderId="0" xfId="0" applyFont="1" applyFill="1" applyBorder="1" applyAlignment="1" applyProtection="1">
      <alignment horizontal="center"/>
    </xf>
    <xf numFmtId="0" fontId="11" fillId="0" borderId="8" xfId="0" applyFont="1" applyFill="1" applyBorder="1" applyAlignment="1" applyProtection="1">
      <alignment horizontal="center"/>
    </xf>
    <xf numFmtId="0" fontId="7" fillId="0" borderId="0" xfId="0" applyFont="1" applyProtection="1">
      <protection locked="0"/>
    </xf>
    <xf numFmtId="0" fontId="10" fillId="0" borderId="0" xfId="0" applyFont="1" applyFill="1" applyAlignment="1">
      <alignment vertical="top"/>
    </xf>
    <xf numFmtId="0" fontId="24" fillId="0" borderId="6" xfId="0" applyFont="1" applyFill="1" applyBorder="1" applyAlignment="1" applyProtection="1">
      <alignment horizontal="left"/>
    </xf>
    <xf numFmtId="0" fontId="7" fillId="0" borderId="6" xfId="0" applyFont="1" applyBorder="1" applyProtection="1"/>
    <xf numFmtId="0" fontId="7" fillId="0" borderId="6" xfId="0" applyFont="1" applyFill="1" applyBorder="1" applyProtection="1"/>
    <xf numFmtId="3" fontId="2" fillId="3" borderId="4" xfId="2" applyNumberFormat="1" applyFont="1" applyFill="1" applyBorder="1" applyAlignment="1" applyProtection="1">
      <protection locked="0"/>
    </xf>
    <xf numFmtId="3" fontId="2" fillId="3" borderId="1" xfId="2" applyNumberFormat="1" applyFont="1" applyFill="1" applyBorder="1" applyAlignment="1" applyProtection="1">
      <protection locked="0"/>
    </xf>
    <xf numFmtId="0" fontId="18" fillId="0" borderId="6" xfId="0" applyFont="1" applyFill="1" applyBorder="1" applyAlignment="1" applyProtection="1">
      <alignment horizontal="left"/>
    </xf>
    <xf numFmtId="0" fontId="18" fillId="0" borderId="7" xfId="0" applyFont="1" applyFill="1" applyBorder="1" applyAlignment="1" applyProtection="1">
      <alignment horizontal="left"/>
    </xf>
    <xf numFmtId="0" fontId="18" fillId="0" borderId="6" xfId="0" applyFont="1" applyFill="1" applyBorder="1" applyAlignment="1" applyProtection="1"/>
    <xf numFmtId="0" fontId="18" fillId="0" borderId="7" xfId="0" applyFont="1" applyFill="1" applyBorder="1" applyAlignment="1" applyProtection="1"/>
    <xf numFmtId="0" fontId="12" fillId="0" borderId="6" xfId="0" applyFont="1" applyFill="1" applyBorder="1" applyAlignment="1" applyProtection="1"/>
    <xf numFmtId="0" fontId="12" fillId="0" borderId="7" xfId="0" applyFont="1" applyFill="1" applyBorder="1" applyAlignment="1" applyProtection="1"/>
    <xf numFmtId="0" fontId="18" fillId="0" borderId="6" xfId="0" applyFont="1" applyFill="1" applyBorder="1" applyAlignment="1" applyProtection="1">
      <alignment wrapText="1"/>
    </xf>
    <xf numFmtId="0" fontId="18" fillId="0" borderId="7" xfId="0" applyFont="1" applyFill="1" applyBorder="1" applyAlignment="1" applyProtection="1">
      <alignment wrapText="1"/>
    </xf>
    <xf numFmtId="0" fontId="24" fillId="0" borderId="6" xfId="0" applyFont="1" applyFill="1" applyBorder="1" applyAlignment="1" applyProtection="1"/>
    <xf numFmtId="0" fontId="24" fillId="0" borderId="7" xfId="0" applyFont="1" applyFill="1" applyBorder="1" applyAlignment="1" applyProtection="1"/>
    <xf numFmtId="0" fontId="18" fillId="0" borderId="4" xfId="0" applyFont="1" applyBorder="1" applyAlignment="1">
      <alignment vertical="top"/>
    </xf>
    <xf numFmtId="0" fontId="18" fillId="0" borderId="6" xfId="0" applyFont="1" applyBorder="1" applyAlignment="1">
      <alignment vertical="top"/>
    </xf>
    <xf numFmtId="0" fontId="18" fillId="0" borderId="7" xfId="0" applyFont="1" applyBorder="1" applyAlignment="1">
      <alignment vertical="top"/>
    </xf>
    <xf numFmtId="0" fontId="11" fillId="0" borderId="4" xfId="0" applyFont="1" applyBorder="1" applyAlignment="1">
      <alignment vertical="top"/>
    </xf>
    <xf numFmtId="0" fontId="11" fillId="0" borderId="6" xfId="0" applyFont="1" applyBorder="1" applyAlignment="1">
      <alignment vertical="top"/>
    </xf>
    <xf numFmtId="0" fontId="11" fillId="0" borderId="7" xfId="0" applyFont="1" applyBorder="1" applyAlignment="1">
      <alignment vertical="top"/>
    </xf>
    <xf numFmtId="0" fontId="11" fillId="0" borderId="16" xfId="0" applyFont="1" applyBorder="1" applyAlignment="1">
      <alignment horizontal="right" vertical="center"/>
    </xf>
    <xf numFmtId="0" fontId="12" fillId="0" borderId="16" xfId="0" applyFont="1" applyBorder="1" applyAlignment="1">
      <alignment horizontal="center" vertical="center"/>
    </xf>
    <xf numFmtId="0" fontId="24" fillId="0" borderId="4" xfId="0" applyFont="1" applyBorder="1" applyAlignment="1">
      <alignment vertical="top"/>
    </xf>
    <xf numFmtId="0" fontId="18" fillId="0" borderId="4" xfId="0" quotePrefix="1" applyFont="1" applyBorder="1" applyAlignment="1">
      <alignment vertical="top"/>
    </xf>
    <xf numFmtId="0" fontId="18" fillId="9" borderId="4" xfId="0" applyFont="1" applyFill="1" applyBorder="1" applyAlignment="1" applyProtection="1"/>
    <xf numFmtId="0" fontId="18" fillId="9" borderId="6" xfId="0" applyFont="1" applyFill="1" applyBorder="1" applyAlignment="1" applyProtection="1"/>
    <xf numFmtId="0" fontId="11" fillId="0" borderId="4" xfId="6" applyNumberFormat="1" applyFont="1" applyFill="1" applyBorder="1" applyAlignment="1" applyProtection="1">
      <alignment vertical="top"/>
    </xf>
    <xf numFmtId="0" fontId="11" fillId="0" borderId="6" xfId="0" applyFont="1" applyFill="1" applyBorder="1" applyAlignment="1" applyProtection="1"/>
    <xf numFmtId="0" fontId="12" fillId="0" borderId="4" xfId="0" applyFont="1" applyBorder="1" applyAlignment="1">
      <alignment vertical="top"/>
    </xf>
    <xf numFmtId="0" fontId="11" fillId="0" borderId="6" xfId="0" applyFont="1" applyFill="1" applyBorder="1" applyAlignment="1" applyProtection="1">
      <alignment horizontal="left"/>
    </xf>
    <xf numFmtId="0" fontId="25" fillId="0" borderId="18" xfId="0" applyFont="1" applyBorder="1" applyAlignment="1">
      <alignment vertical="center"/>
    </xf>
    <xf numFmtId="0" fontId="18" fillId="0" borderId="18" xfId="0" applyFont="1" applyFill="1" applyBorder="1" applyAlignment="1" applyProtection="1"/>
    <xf numFmtId="0" fontId="21" fillId="0" borderId="18" xfId="0" applyFont="1" applyBorder="1" applyAlignment="1">
      <alignment vertical="center"/>
    </xf>
    <xf numFmtId="0" fontId="18" fillId="0" borderId="18" xfId="0" applyFont="1" applyBorder="1" applyProtection="1"/>
    <xf numFmtId="0" fontId="18" fillId="0" borderId="18" xfId="0" applyFont="1" applyBorder="1" applyAlignment="1" applyProtection="1"/>
    <xf numFmtId="0" fontId="7" fillId="0" borderId="10" xfId="0" applyFont="1" applyBorder="1"/>
    <xf numFmtId="0" fontId="7" fillId="0" borderId="0" xfId="0" applyFont="1" applyAlignment="1">
      <alignment horizontal="center"/>
    </xf>
    <xf numFmtId="0" fontId="7" fillId="0" borderId="0" xfId="0" applyFont="1"/>
    <xf numFmtId="0" fontId="18" fillId="0" borderId="0" xfId="0" applyFont="1"/>
    <xf numFmtId="0" fontId="31" fillId="0" borderId="0" xfId="0" applyFont="1" applyAlignment="1">
      <alignment wrapText="1"/>
    </xf>
    <xf numFmtId="0" fontId="11" fillId="0" borderId="7" xfId="0" applyFont="1" applyFill="1" applyBorder="1" applyAlignment="1" applyProtection="1">
      <alignment horizontal="right" vertical="center"/>
    </xf>
    <xf numFmtId="0" fontId="18" fillId="4" borderId="4" xfId="0" applyFont="1" applyFill="1" applyBorder="1" applyAlignment="1" applyProtection="1">
      <alignment horizontal="center" vertical="center" wrapText="1"/>
      <protection locked="0"/>
    </xf>
    <xf numFmtId="0" fontId="13" fillId="0" borderId="19" xfId="0" applyFont="1" applyBorder="1" applyAlignment="1" applyProtection="1">
      <alignment horizontal="left" vertical="center" wrapText="1"/>
    </xf>
    <xf numFmtId="0" fontId="13" fillId="0" borderId="17" xfId="0" applyFont="1" applyBorder="1" applyAlignment="1" applyProtection="1">
      <alignment horizontal="left" vertical="center" wrapText="1"/>
    </xf>
    <xf numFmtId="0" fontId="30" fillId="0" borderId="20" xfId="0" applyFont="1" applyBorder="1" applyAlignment="1">
      <alignment horizontal="left" vertical="center" wrapText="1"/>
    </xf>
    <xf numFmtId="0" fontId="24" fillId="0" borderId="15" xfId="0" applyFont="1" applyBorder="1" applyAlignment="1">
      <alignment horizontal="left" vertical="center"/>
    </xf>
    <xf numFmtId="0" fontId="32" fillId="0" borderId="15" xfId="0" applyFont="1" applyBorder="1" applyAlignment="1">
      <alignment vertical="center" wrapText="1"/>
    </xf>
    <xf numFmtId="0" fontId="15" fillId="0" borderId="9" xfId="0" applyFont="1" applyBorder="1" applyAlignment="1" applyProtection="1">
      <alignment horizontal="left" vertical="center"/>
    </xf>
    <xf numFmtId="0" fontId="7" fillId="0" borderId="13" xfId="0" applyFont="1" applyBorder="1" applyProtection="1"/>
    <xf numFmtId="0" fontId="12" fillId="0" borderId="9" xfId="0" applyFont="1" applyBorder="1" applyAlignment="1" applyProtection="1">
      <alignment horizontal="left" vertical="center"/>
    </xf>
    <xf numFmtId="0" fontId="24" fillId="0" borderId="13" xfId="0" applyFont="1" applyFill="1" applyBorder="1" applyAlignment="1" applyProtection="1">
      <alignment horizontal="center" vertical="center"/>
    </xf>
    <xf numFmtId="0" fontId="18" fillId="0" borderId="0" xfId="0" applyFont="1" applyFill="1" applyBorder="1" applyAlignment="1" applyProtection="1">
      <alignment horizontal="left" vertical="center" wrapText="1"/>
    </xf>
    <xf numFmtId="0" fontId="11" fillId="9" borderId="23" xfId="0" applyFont="1" applyFill="1" applyBorder="1" applyAlignment="1">
      <alignment horizontal="right"/>
    </xf>
    <xf numFmtId="0" fontId="18" fillId="0" borderId="24" xfId="0" applyFont="1" applyBorder="1" applyProtection="1"/>
    <xf numFmtId="0" fontId="12" fillId="0" borderId="4" xfId="0" applyFont="1" applyFill="1" applyBorder="1" applyAlignment="1" applyProtection="1">
      <alignment vertical="center"/>
    </xf>
    <xf numFmtId="0" fontId="25" fillId="0" borderId="18" xfId="0" applyFont="1" applyFill="1" applyBorder="1" applyAlignment="1" applyProtection="1">
      <alignment vertical="center"/>
    </xf>
    <xf numFmtId="0" fontId="18" fillId="0" borderId="0" xfId="0" applyFont="1" applyFill="1" applyBorder="1" applyAlignment="1" applyProtection="1">
      <alignment vertical="center" wrapText="1"/>
    </xf>
    <xf numFmtId="0" fontId="11" fillId="4" borderId="21" xfId="0" applyFont="1" applyFill="1" applyBorder="1" applyAlignment="1" applyProtection="1">
      <alignment horizontal="right"/>
      <protection locked="0"/>
    </xf>
    <xf numFmtId="44" fontId="12" fillId="0" borderId="0" xfId="2" applyNumberFormat="1" applyFont="1" applyFill="1" applyBorder="1" applyAlignment="1" applyProtection="1">
      <alignment horizontal="left" vertical="center"/>
    </xf>
    <xf numFmtId="44" fontId="16" fillId="0" borderId="0" xfId="2" applyNumberFormat="1" applyFont="1" applyFill="1" applyBorder="1" applyAlignment="1" applyProtection="1">
      <alignment horizontal="left"/>
    </xf>
    <xf numFmtId="44" fontId="12" fillId="0" borderId="0" xfId="2" applyNumberFormat="1" applyFont="1" applyFill="1" applyBorder="1" applyAlignment="1" applyProtection="1">
      <alignment horizontal="left"/>
    </xf>
    <xf numFmtId="44" fontId="2" fillId="0" borderId="2" xfId="2" applyNumberFormat="1" applyFont="1" applyFill="1" applyBorder="1" applyAlignment="1" applyProtection="1">
      <alignment horizontal="left"/>
    </xf>
    <xf numFmtId="0" fontId="24" fillId="0" borderId="6" xfId="0" applyFont="1" applyFill="1" applyBorder="1" applyAlignment="1" applyProtection="1">
      <alignment horizontal="center"/>
    </xf>
    <xf numFmtId="44" fontId="25" fillId="0" borderId="25" xfId="0" applyNumberFormat="1" applyFont="1" applyFill="1" applyBorder="1" applyAlignment="1" applyProtection="1">
      <alignment horizontal="left"/>
    </xf>
    <xf numFmtId="0" fontId="13" fillId="0" borderId="26" xfId="0" applyFont="1" applyBorder="1" applyAlignment="1" applyProtection="1">
      <alignment horizontal="left" vertical="center" wrapText="1"/>
    </xf>
    <xf numFmtId="0" fontId="18" fillId="10" borderId="22" xfId="0" applyFont="1" applyFill="1" applyBorder="1" applyAlignment="1" applyProtection="1">
      <alignment horizontal="center"/>
    </xf>
    <xf numFmtId="0" fontId="18" fillId="10" borderId="12" xfId="0" applyFont="1" applyFill="1" applyBorder="1" applyAlignment="1" applyProtection="1">
      <alignment horizontal="center"/>
    </xf>
    <xf numFmtId="0" fontId="18" fillId="2" borderId="1" xfId="0" applyFont="1" applyFill="1" applyBorder="1" applyAlignment="1" applyProtection="1">
      <alignment horizontal="center"/>
    </xf>
    <xf numFmtId="0" fontId="11" fillId="0" borderId="0" xfId="0" applyFont="1" applyFill="1" applyAlignment="1">
      <alignment horizontal="justify" vertical="top" wrapText="1"/>
    </xf>
    <xf numFmtId="0" fontId="6" fillId="0" borderId="0" xfId="0" applyFont="1" applyFill="1" applyAlignment="1">
      <alignment horizontal="center" vertical="top"/>
    </xf>
    <xf numFmtId="0" fontId="4" fillId="0" borderId="0" xfId="0" applyFont="1" applyFill="1" applyAlignment="1">
      <alignment horizontal="center" vertical="top"/>
    </xf>
    <xf numFmtId="0" fontId="7" fillId="0" borderId="0" xfId="0" applyFont="1" applyFill="1" applyAlignment="1">
      <alignment vertical="top"/>
    </xf>
    <xf numFmtId="0" fontId="11" fillId="0" borderId="0" xfId="0" applyFont="1" applyFill="1" applyAlignment="1">
      <alignment vertical="top" wrapText="1"/>
    </xf>
    <xf numFmtId="0" fontId="8" fillId="0" borderId="0" xfId="0" applyFont="1" applyFill="1" applyAlignment="1">
      <alignment horizontal="center" vertical="top"/>
    </xf>
    <xf numFmtId="0" fontId="13" fillId="0" borderId="0" xfId="3" applyFont="1" applyFill="1" applyAlignment="1">
      <alignment horizontal="left" vertical="top"/>
    </xf>
    <xf numFmtId="0" fontId="7" fillId="0" borderId="0" xfId="0" applyFont="1" applyFill="1" applyAlignment="1">
      <alignment horizontal="justify" vertical="top" wrapText="1"/>
    </xf>
    <xf numFmtId="0" fontId="7" fillId="0" borderId="3" xfId="3" applyFont="1" applyFill="1" applyBorder="1" applyAlignment="1">
      <alignment horizontal="center" vertical="top"/>
    </xf>
    <xf numFmtId="0" fontId="16" fillId="0" borderId="0" xfId="3" applyFont="1" applyFill="1" applyAlignment="1">
      <alignment horizontal="justify" vertical="top" wrapText="1"/>
    </xf>
    <xf numFmtId="0" fontId="7" fillId="0" borderId="0" xfId="3" applyFont="1" applyFill="1" applyAlignment="1">
      <alignment horizontal="justify" vertical="top" wrapText="1"/>
    </xf>
    <xf numFmtId="0" fontId="18" fillId="0" borderId="1" xfId="0" applyFont="1" applyFill="1" applyBorder="1" applyAlignment="1" applyProtection="1">
      <alignment horizontal="left" vertical="center" wrapText="1"/>
    </xf>
    <xf numFmtId="0" fontId="29" fillId="0" borderId="22" xfId="0" applyFont="1" applyFill="1" applyBorder="1" applyAlignment="1" applyProtection="1">
      <alignment horizontal="left" vertical="center" wrapText="1"/>
    </xf>
    <xf numFmtId="0" fontId="29" fillId="0" borderId="11" xfId="0" applyFont="1" applyFill="1" applyBorder="1" applyAlignment="1" applyProtection="1">
      <alignment horizontal="left" vertical="center" wrapText="1"/>
    </xf>
    <xf numFmtId="0" fontId="29" fillId="0" borderId="12" xfId="0" applyFont="1" applyFill="1" applyBorder="1" applyAlignment="1" applyProtection="1">
      <alignment horizontal="left" vertical="center" wrapText="1"/>
    </xf>
    <xf numFmtId="0" fontId="18" fillId="0" borderId="4" xfId="0" applyFont="1" applyBorder="1" applyAlignment="1" applyProtection="1">
      <alignment horizontal="left" vertical="center" wrapText="1"/>
    </xf>
    <xf numFmtId="0" fontId="18" fillId="0" borderId="6" xfId="0" applyFont="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4" xfId="0" applyFont="1" applyFill="1" applyBorder="1" applyAlignment="1" applyProtection="1">
      <alignment horizontal="left" vertical="center" wrapText="1"/>
    </xf>
    <xf numFmtId="0" fontId="18" fillId="0" borderId="7" xfId="0" applyFont="1" applyFill="1" applyBorder="1" applyAlignment="1" applyProtection="1">
      <alignment horizontal="left" vertical="center" wrapText="1"/>
    </xf>
    <xf numFmtId="0" fontId="18" fillId="0" borderId="6" xfId="0" applyFont="1" applyFill="1" applyBorder="1" applyAlignment="1" applyProtection="1">
      <alignment horizontal="left" vertical="center" wrapText="1"/>
    </xf>
    <xf numFmtId="0" fontId="11" fillId="0" borderId="4" xfId="0" applyFont="1" applyBorder="1" applyAlignment="1">
      <alignment vertical="center" wrapText="1"/>
    </xf>
    <xf numFmtId="0" fontId="11" fillId="0" borderId="7" xfId="0" applyFont="1" applyBorder="1" applyAlignment="1">
      <alignment vertical="center" wrapText="1"/>
    </xf>
    <xf numFmtId="0" fontId="24" fillId="0" borderId="0" xfId="0" applyFont="1" applyAlignment="1">
      <alignment horizontal="left" vertical="center" wrapText="1"/>
    </xf>
    <xf numFmtId="0" fontId="18" fillId="2" borderId="11" xfId="0" applyFont="1" applyFill="1" applyBorder="1" applyAlignment="1" applyProtection="1">
      <alignment horizontal="left" vertical="top" wrapText="1"/>
    </xf>
    <xf numFmtId="0" fontId="0" fillId="2" borderId="11" xfId="0" applyFill="1" applyBorder="1" applyAlignment="1" applyProtection="1">
      <alignment horizontal="left" vertical="top" wrapText="1"/>
    </xf>
    <xf numFmtId="0" fontId="24" fillId="0" borderId="15" xfId="0" applyFont="1" applyBorder="1" applyAlignment="1">
      <alignment horizontal="left" vertical="center"/>
    </xf>
    <xf numFmtId="0" fontId="25" fillId="0" borderId="3" xfId="0" applyFont="1" applyBorder="1" applyAlignment="1" applyProtection="1">
      <alignment horizontal="center" vertical="center"/>
    </xf>
    <xf numFmtId="0" fontId="18" fillId="0" borderId="1" xfId="0" applyFont="1" applyFill="1" applyBorder="1" applyAlignment="1" applyProtection="1">
      <alignment vertical="center" wrapText="1"/>
    </xf>
    <xf numFmtId="0" fontId="29" fillId="0" borderId="22" xfId="0" applyFont="1" applyFill="1" applyBorder="1" applyAlignment="1" applyProtection="1">
      <alignment horizontal="left" vertical="center"/>
    </xf>
    <xf numFmtId="0" fontId="29" fillId="0" borderId="11" xfId="0" applyFont="1" applyFill="1" applyBorder="1" applyAlignment="1" applyProtection="1">
      <alignment horizontal="left" vertical="center"/>
    </xf>
    <xf numFmtId="0" fontId="29" fillId="0" borderId="12" xfId="0" applyFont="1" applyFill="1" applyBorder="1" applyAlignment="1" applyProtection="1">
      <alignment horizontal="left" vertical="center"/>
    </xf>
    <xf numFmtId="0" fontId="19" fillId="0" borderId="0" xfId="0" applyFont="1" applyAlignment="1" applyProtection="1">
      <alignment horizontal="justify" vertical="top" wrapText="1"/>
    </xf>
    <xf numFmtId="0" fontId="3" fillId="0" borderId="2" xfId="2" applyFont="1" applyFill="1" applyBorder="1" applyAlignment="1" applyProtection="1">
      <alignment horizontal="left"/>
    </xf>
    <xf numFmtId="0" fontId="3" fillId="0" borderId="0" xfId="2" applyFont="1" applyFill="1" applyBorder="1" applyAlignment="1" applyProtection="1">
      <alignment horizontal="left"/>
    </xf>
    <xf numFmtId="0" fontId="2" fillId="0" borderId="2" xfId="2" applyFont="1" applyFill="1" applyBorder="1" applyAlignment="1" applyProtection="1">
      <alignment horizontal="left"/>
    </xf>
    <xf numFmtId="0" fontId="2" fillId="0" borderId="0" xfId="2" applyFont="1" applyFill="1" applyBorder="1" applyAlignment="1" applyProtection="1">
      <alignment horizontal="left"/>
    </xf>
    <xf numFmtId="0" fontId="7" fillId="3" borderId="4" xfId="0" applyFont="1" applyFill="1" applyBorder="1" applyAlignment="1" applyProtection="1">
      <alignment horizontal="left"/>
      <protection locked="0"/>
    </xf>
    <xf numFmtId="0" fontId="7" fillId="3" borderId="6" xfId="0" applyFont="1" applyFill="1" applyBorder="1" applyAlignment="1" applyProtection="1">
      <alignment horizontal="left"/>
      <protection locked="0"/>
    </xf>
    <xf numFmtId="0" fontId="7" fillId="3" borderId="7" xfId="0" applyFont="1" applyFill="1" applyBorder="1" applyAlignment="1" applyProtection="1">
      <alignment horizontal="left"/>
      <protection locked="0"/>
    </xf>
    <xf numFmtId="0" fontId="16" fillId="0" borderId="10" xfId="0" applyFont="1" applyBorder="1" applyAlignment="1" applyProtection="1">
      <alignment horizontal="left" wrapText="1"/>
    </xf>
    <xf numFmtId="0" fontId="0" fillId="0" borderId="10" xfId="0" applyBorder="1" applyAlignment="1" applyProtection="1">
      <alignment wrapText="1"/>
    </xf>
    <xf numFmtId="0" fontId="16" fillId="0" borderId="0" xfId="0" applyFont="1" applyBorder="1" applyAlignment="1" applyProtection="1">
      <alignment horizontal="left" wrapText="1"/>
    </xf>
    <xf numFmtId="0" fontId="0" fillId="0" borderId="0" xfId="0" applyBorder="1" applyAlignment="1" applyProtection="1">
      <alignment wrapText="1"/>
    </xf>
    <xf numFmtId="0" fontId="7" fillId="5" borderId="4" xfId="0" applyFont="1" applyFill="1" applyBorder="1" applyAlignment="1" applyProtection="1">
      <alignment horizontal="justify" vertical="top"/>
      <protection locked="0"/>
    </xf>
    <xf numFmtId="0" fontId="7" fillId="5" borderId="6" xfId="0" applyFont="1" applyFill="1" applyBorder="1" applyAlignment="1" applyProtection="1">
      <alignment horizontal="justify" vertical="top"/>
      <protection locked="0"/>
    </xf>
    <xf numFmtId="0" fontId="7" fillId="5" borderId="7" xfId="0" applyFont="1" applyFill="1" applyBorder="1" applyAlignment="1" applyProtection="1">
      <alignment horizontal="justify" vertical="top"/>
      <protection locked="0"/>
    </xf>
    <xf numFmtId="0" fontId="18" fillId="0" borderId="4" xfId="0" applyFont="1" applyBorder="1" applyAlignment="1">
      <alignment horizontal="left" vertical="top" wrapText="1"/>
    </xf>
    <xf numFmtId="0" fontId="18" fillId="0" borderId="6" xfId="0" applyFont="1" applyBorder="1" applyAlignment="1">
      <alignment horizontal="left" vertical="top" wrapText="1"/>
    </xf>
    <xf numFmtId="0" fontId="18" fillId="0" borderId="7" xfId="0" applyFont="1" applyBorder="1" applyAlignment="1">
      <alignment horizontal="left" vertical="top" wrapText="1"/>
    </xf>
    <xf numFmtId="0" fontId="7" fillId="0" borderId="1" xfId="0" applyFont="1" applyBorder="1" applyAlignment="1" applyProtection="1">
      <alignment horizontal="left" vertical="center" wrapText="1" indent="1"/>
    </xf>
    <xf numFmtId="0" fontId="24" fillId="0" borderId="0" xfId="0" applyFont="1" applyAlignment="1" applyProtection="1">
      <alignment horizontal="left" vertical="top"/>
    </xf>
    <xf numFmtId="0" fontId="29" fillId="0" borderId="8" xfId="0" applyFont="1" applyBorder="1" applyAlignment="1" applyProtection="1">
      <alignment horizontal="center"/>
    </xf>
    <xf numFmtId="0" fontId="21" fillId="0" borderId="0" xfId="0" applyFont="1" applyAlignment="1" applyProtection="1">
      <alignment horizontal="center" vertical="center"/>
    </xf>
    <xf numFmtId="0" fontId="21" fillId="0" borderId="0" xfId="0" applyFont="1" applyAlignment="1" applyProtection="1">
      <alignment horizontal="center" vertical="center" wrapText="1"/>
    </xf>
    <xf numFmtId="0" fontId="0" fillId="0" borderId="0" xfId="0" applyAlignment="1" applyProtection="1">
      <alignment wrapText="1"/>
    </xf>
    <xf numFmtId="0" fontId="27" fillId="0" borderId="8" xfId="0" applyFont="1" applyBorder="1" applyAlignment="1" applyProtection="1">
      <alignment horizontal="center"/>
    </xf>
    <xf numFmtId="0" fontId="18" fillId="0" borderId="0" xfId="0" applyFont="1" applyFill="1" applyBorder="1" applyAlignment="1" applyProtection="1">
      <alignment horizontal="center" wrapText="1"/>
    </xf>
    <xf numFmtId="0" fontId="24" fillId="0" borderId="10" xfId="0" applyFont="1" applyBorder="1" applyAlignment="1">
      <alignment horizontal="left" vertical="top" wrapText="1"/>
    </xf>
    <xf numFmtId="0" fontId="28" fillId="0" borderId="8" xfId="0" applyFont="1" applyBorder="1" applyAlignment="1" applyProtection="1">
      <alignment horizontal="center"/>
    </xf>
    <xf numFmtId="0" fontId="12" fillId="0" borderId="4" xfId="0" applyFont="1" applyFill="1" applyBorder="1" applyAlignment="1" applyProtection="1">
      <alignment horizontal="left" vertical="center"/>
    </xf>
    <xf numFmtId="0" fontId="12" fillId="0" borderId="6" xfId="0" applyFont="1" applyFill="1" applyBorder="1" applyAlignment="1" applyProtection="1">
      <alignment horizontal="left" vertical="center"/>
    </xf>
    <xf numFmtId="0" fontId="12" fillId="0" borderId="7" xfId="0" applyFont="1" applyFill="1" applyBorder="1" applyAlignment="1" applyProtection="1">
      <alignment horizontal="left" vertical="center"/>
    </xf>
    <xf numFmtId="0" fontId="7" fillId="0" borderId="0" xfId="0" applyFont="1" applyFill="1" applyBorder="1" applyAlignment="1" applyProtection="1">
      <alignment vertical="center" wrapText="1"/>
    </xf>
    <xf numFmtId="0" fontId="7" fillId="0" borderId="0" xfId="0" applyFont="1" applyBorder="1" applyAlignment="1" applyProtection="1">
      <alignment vertical="center" wrapText="1"/>
    </xf>
    <xf numFmtId="0" fontId="18" fillId="0" borderId="1" xfId="0" applyFont="1" applyBorder="1" applyAlignment="1" applyProtection="1">
      <alignment horizontal="left" vertical="center" wrapText="1"/>
    </xf>
    <xf numFmtId="0" fontId="7" fillId="0" borderId="4" xfId="0" applyFont="1" applyFill="1" applyBorder="1" applyAlignment="1" applyProtection="1">
      <alignment horizontal="left" vertical="center" wrapText="1"/>
    </xf>
    <xf numFmtId="0" fontId="7" fillId="0" borderId="7"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cellXfs>
  <cellStyles count="7">
    <cellStyle name="Comma" xfId="1" builtinId="3"/>
    <cellStyle name="Currency" xfId="6" builtinId="4"/>
    <cellStyle name="Normal" xfId="0" builtinId="0"/>
    <cellStyle name="Normal 2" xfId="4" xr:uid="{00000000-0005-0000-0000-000002000000}"/>
    <cellStyle name="Normal 2 2" xfId="5" xr:uid="{00000000-0005-0000-0000-000003000000}"/>
    <cellStyle name="Normal 4" xfId="2" xr:uid="{00000000-0005-0000-0000-000004000000}"/>
    <cellStyle name="Normal 5"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5"/>
  <sheetViews>
    <sheetView showGridLines="0" view="pageBreakPreview" zoomScaleNormal="100" zoomScaleSheetLayoutView="100" workbookViewId="0">
      <selection activeCell="B8" sqref="B8:M8"/>
    </sheetView>
  </sheetViews>
  <sheetFormatPr defaultColWidth="9.1796875" defaultRowHeight="14" x14ac:dyDescent="0.35"/>
  <cols>
    <col min="1" max="1" width="3.453125" style="66" customWidth="1"/>
    <col min="2" max="12" width="9.1796875" style="66"/>
    <col min="13" max="13" width="21.7265625" style="66" customWidth="1"/>
    <col min="14" max="16384" width="9.1796875" style="66"/>
  </cols>
  <sheetData>
    <row r="1" spans="1:14" ht="18" x14ac:dyDescent="0.35">
      <c r="A1" s="178" t="s">
        <v>140</v>
      </c>
      <c r="B1" s="179"/>
      <c r="C1" s="179"/>
      <c r="D1" s="179"/>
      <c r="E1" s="179"/>
      <c r="F1" s="179"/>
      <c r="G1" s="179"/>
      <c r="H1" s="179"/>
      <c r="I1" s="179"/>
      <c r="J1" s="179"/>
      <c r="K1" s="179"/>
      <c r="L1" s="179"/>
      <c r="M1" s="180"/>
      <c r="N1" s="180"/>
    </row>
    <row r="2" spans="1:14" ht="15.5" x14ac:dyDescent="0.35">
      <c r="A2" s="182" t="s">
        <v>229</v>
      </c>
      <c r="B2" s="182"/>
      <c r="C2" s="182"/>
      <c r="D2" s="182"/>
      <c r="E2" s="182"/>
      <c r="F2" s="182"/>
      <c r="G2" s="182"/>
      <c r="H2" s="182"/>
      <c r="I2" s="182"/>
      <c r="J2" s="182"/>
      <c r="K2" s="182"/>
      <c r="L2" s="182"/>
      <c r="M2" s="182"/>
      <c r="N2" s="107"/>
    </row>
    <row r="4" spans="1:14" ht="18" x14ac:dyDescent="0.35">
      <c r="B4" s="11" t="s">
        <v>10</v>
      </c>
    </row>
    <row r="6" spans="1:14" ht="50.25" customHeight="1" x14ac:dyDescent="0.35">
      <c r="B6" s="177" t="s">
        <v>15</v>
      </c>
      <c r="C6" s="177"/>
      <c r="D6" s="177"/>
      <c r="E6" s="177"/>
      <c r="F6" s="177"/>
      <c r="G6" s="177"/>
      <c r="H6" s="177"/>
      <c r="I6" s="177"/>
      <c r="J6" s="177"/>
      <c r="K6" s="177"/>
      <c r="L6" s="177"/>
      <c r="M6" s="177"/>
    </row>
    <row r="7" spans="1:14" x14ac:dyDescent="0.35">
      <c r="B7" s="12"/>
      <c r="C7" s="12"/>
      <c r="D7" s="12"/>
      <c r="E7" s="12"/>
      <c r="F7" s="12"/>
      <c r="G7" s="12"/>
      <c r="H7" s="12"/>
      <c r="I7" s="12"/>
      <c r="J7" s="12"/>
      <c r="K7" s="12"/>
      <c r="L7" s="12"/>
      <c r="M7" s="12"/>
    </row>
    <row r="8" spans="1:14" ht="36.75" customHeight="1" x14ac:dyDescent="0.35">
      <c r="B8" s="177" t="s">
        <v>18</v>
      </c>
      <c r="C8" s="177"/>
      <c r="D8" s="177"/>
      <c r="E8" s="177"/>
      <c r="F8" s="177"/>
      <c r="G8" s="177"/>
      <c r="H8" s="177"/>
      <c r="I8" s="177"/>
      <c r="J8" s="177"/>
      <c r="K8" s="177"/>
      <c r="L8" s="177"/>
      <c r="M8" s="177"/>
    </row>
    <row r="9" spans="1:14" x14ac:dyDescent="0.35">
      <c r="B9" s="12"/>
      <c r="C9" s="12"/>
      <c r="D9" s="12"/>
      <c r="E9" s="12"/>
      <c r="F9" s="12"/>
      <c r="G9" s="12"/>
      <c r="H9" s="12"/>
      <c r="I9" s="12"/>
      <c r="J9" s="12"/>
      <c r="K9" s="12"/>
      <c r="L9" s="12"/>
      <c r="M9" s="12"/>
    </row>
    <row r="10" spans="1:14" ht="15.5" x14ac:dyDescent="0.35">
      <c r="A10" s="13">
        <v>1</v>
      </c>
      <c r="B10" s="14" t="s">
        <v>11</v>
      </c>
      <c r="C10" s="12"/>
      <c r="D10" s="12"/>
      <c r="E10" s="12"/>
      <c r="F10" s="12"/>
      <c r="G10" s="12"/>
      <c r="H10" s="12"/>
      <c r="I10" s="12"/>
      <c r="J10" s="12"/>
      <c r="K10" s="12"/>
      <c r="L10" s="12"/>
      <c r="M10" s="12"/>
    </row>
    <row r="11" spans="1:14" ht="15.5" x14ac:dyDescent="0.35">
      <c r="B11" s="181" t="s">
        <v>16</v>
      </c>
      <c r="C11" s="181"/>
      <c r="D11" s="181"/>
      <c r="E11" s="181"/>
      <c r="F11" s="181"/>
      <c r="G11" s="181"/>
      <c r="H11" s="181"/>
      <c r="I11" s="181"/>
      <c r="J11" s="181"/>
      <c r="K11" s="181"/>
      <c r="L11" s="181"/>
      <c r="M11" s="181"/>
    </row>
    <row r="12" spans="1:14" ht="15.5" x14ac:dyDescent="0.35">
      <c r="C12" s="15"/>
      <c r="D12" s="15"/>
      <c r="E12" s="15"/>
      <c r="I12" s="15"/>
    </row>
    <row r="13" spans="1:14" ht="15.5" x14ac:dyDescent="0.35">
      <c r="B13" s="15" t="s">
        <v>131</v>
      </c>
      <c r="C13" s="15"/>
      <c r="D13" s="15"/>
      <c r="E13" s="15"/>
      <c r="I13" s="15"/>
    </row>
    <row r="14" spans="1:14" ht="15.5" x14ac:dyDescent="0.35">
      <c r="B14" s="15"/>
      <c r="C14" s="15"/>
      <c r="D14" s="15"/>
      <c r="E14" s="15"/>
      <c r="I14" s="15"/>
    </row>
    <row r="15" spans="1:14" ht="15.5" x14ac:dyDescent="0.35">
      <c r="A15" s="13">
        <v>2</v>
      </c>
      <c r="B15" s="16" t="s">
        <v>17</v>
      </c>
    </row>
    <row r="16" spans="1:14" ht="15.5" x14ac:dyDescent="0.35">
      <c r="A16" s="13"/>
      <c r="B16" s="177" t="s">
        <v>46</v>
      </c>
      <c r="C16" s="177"/>
      <c r="D16" s="177"/>
      <c r="E16" s="177"/>
      <c r="F16" s="177"/>
      <c r="G16" s="177"/>
      <c r="H16" s="177"/>
      <c r="I16" s="177"/>
      <c r="J16" s="177"/>
      <c r="K16" s="177"/>
      <c r="L16" s="177"/>
      <c r="M16" s="177"/>
    </row>
    <row r="17" spans="1:13" ht="15.5" x14ac:dyDescent="0.35">
      <c r="B17" s="15"/>
      <c r="C17" s="15"/>
      <c r="D17" s="15"/>
      <c r="E17" s="15"/>
      <c r="I17" s="15"/>
    </row>
    <row r="18" spans="1:13" ht="15.5" x14ac:dyDescent="0.35">
      <c r="A18" s="13">
        <v>3</v>
      </c>
      <c r="B18" s="17" t="s">
        <v>19</v>
      </c>
    </row>
    <row r="19" spans="1:13" ht="36" customHeight="1" x14ac:dyDescent="0.35">
      <c r="A19" s="18"/>
      <c r="B19" s="177" t="s">
        <v>28</v>
      </c>
      <c r="C19" s="177"/>
      <c r="D19" s="177"/>
      <c r="E19" s="177"/>
      <c r="F19" s="177"/>
      <c r="G19" s="177"/>
      <c r="H19" s="177"/>
      <c r="I19" s="177"/>
      <c r="J19" s="177"/>
      <c r="K19" s="177"/>
      <c r="L19" s="177"/>
      <c r="M19" s="177"/>
    </row>
    <row r="20" spans="1:13" ht="57.75" customHeight="1" x14ac:dyDescent="0.35">
      <c r="A20" s="18"/>
      <c r="B20" s="177" t="s">
        <v>141</v>
      </c>
      <c r="C20" s="177"/>
      <c r="D20" s="177"/>
      <c r="E20" s="177"/>
      <c r="F20" s="177"/>
      <c r="G20" s="177"/>
      <c r="H20" s="177"/>
      <c r="I20" s="177"/>
      <c r="J20" s="177"/>
      <c r="K20" s="177"/>
      <c r="L20" s="177"/>
      <c r="M20" s="177"/>
    </row>
    <row r="21" spans="1:13" ht="36" customHeight="1" x14ac:dyDescent="0.35">
      <c r="A21" s="18"/>
      <c r="B21" s="177" t="s">
        <v>142</v>
      </c>
      <c r="C21" s="177"/>
      <c r="D21" s="177"/>
      <c r="E21" s="177"/>
      <c r="F21" s="177"/>
      <c r="G21" s="177"/>
      <c r="H21" s="177"/>
      <c r="I21" s="177"/>
      <c r="J21" s="177"/>
      <c r="K21" s="177"/>
      <c r="L21" s="177"/>
      <c r="M21" s="177"/>
    </row>
    <row r="22" spans="1:13" ht="36" customHeight="1" x14ac:dyDescent="0.35">
      <c r="A22" s="18"/>
      <c r="B22" s="177" t="s">
        <v>143</v>
      </c>
      <c r="C22" s="177"/>
      <c r="D22" s="177"/>
      <c r="E22" s="177"/>
      <c r="F22" s="177"/>
      <c r="G22" s="177"/>
      <c r="H22" s="177"/>
      <c r="I22" s="177"/>
      <c r="J22" s="177"/>
      <c r="K22" s="177"/>
      <c r="L22" s="177"/>
      <c r="M22" s="177"/>
    </row>
    <row r="23" spans="1:13" s="7" customFormat="1" x14ac:dyDescent="0.35">
      <c r="A23" s="5">
        <v>4</v>
      </c>
      <c r="B23" s="6" t="s">
        <v>12</v>
      </c>
    </row>
    <row r="24" spans="1:13" s="7" customFormat="1" ht="33.75" customHeight="1" x14ac:dyDescent="0.35">
      <c r="A24" s="8"/>
      <c r="B24" s="186" t="s">
        <v>34</v>
      </c>
      <c r="C24" s="187"/>
      <c r="D24" s="187"/>
      <c r="E24" s="187"/>
      <c r="F24" s="187"/>
      <c r="G24" s="187"/>
      <c r="H24" s="187"/>
      <c r="I24" s="187"/>
      <c r="J24" s="187"/>
      <c r="K24" s="187"/>
      <c r="L24" s="187"/>
      <c r="M24" s="187"/>
    </row>
    <row r="25" spans="1:13" s="7" customFormat="1" x14ac:dyDescent="0.35">
      <c r="A25" s="8"/>
      <c r="B25" s="64"/>
      <c r="C25" s="65"/>
      <c r="D25" s="65"/>
      <c r="E25" s="65"/>
      <c r="F25" s="65"/>
      <c r="G25" s="65"/>
      <c r="H25" s="65"/>
      <c r="I25" s="65"/>
      <c r="J25" s="65"/>
      <c r="K25" s="65"/>
      <c r="L25" s="65"/>
      <c r="M25" s="65"/>
    </row>
    <row r="26" spans="1:13" s="7" customFormat="1" x14ac:dyDescent="0.35">
      <c r="A26" s="8"/>
      <c r="B26" s="9"/>
      <c r="C26" s="7" t="s">
        <v>32</v>
      </c>
      <c r="D26" s="65"/>
      <c r="E26" s="65"/>
      <c r="F26" s="65"/>
      <c r="G26" s="23"/>
      <c r="I26" s="65"/>
      <c r="J26" s="65"/>
      <c r="K26" s="65"/>
      <c r="L26" s="65"/>
      <c r="M26" s="65"/>
    </row>
    <row r="27" spans="1:13" s="7" customFormat="1" x14ac:dyDescent="0.35">
      <c r="A27" s="8"/>
      <c r="B27" s="25"/>
      <c r="C27" s="7" t="s">
        <v>33</v>
      </c>
      <c r="D27" s="65"/>
      <c r="E27" s="65"/>
      <c r="F27" s="65"/>
      <c r="G27" s="23"/>
      <c r="I27" s="65"/>
      <c r="J27" s="65"/>
      <c r="K27" s="65"/>
      <c r="L27" s="65"/>
      <c r="M27" s="65"/>
    </row>
    <row r="28" spans="1:13" s="7" customFormat="1" x14ac:dyDescent="0.35">
      <c r="A28" s="8"/>
      <c r="B28" s="10"/>
      <c r="C28" s="7" t="s">
        <v>13</v>
      </c>
      <c r="D28" s="65"/>
      <c r="E28" s="65"/>
      <c r="F28" s="65"/>
      <c r="G28" s="24"/>
    </row>
    <row r="29" spans="1:13" s="7" customFormat="1" x14ac:dyDescent="0.35">
      <c r="A29" s="8"/>
      <c r="D29" s="65"/>
      <c r="E29" s="65"/>
      <c r="F29" s="65"/>
      <c r="G29" s="65"/>
      <c r="H29" s="65"/>
      <c r="I29" s="65"/>
      <c r="J29" s="65"/>
      <c r="K29" s="65"/>
      <c r="L29" s="65"/>
      <c r="M29" s="65"/>
    </row>
    <row r="30" spans="1:13" s="7" customFormat="1" x14ac:dyDescent="0.35">
      <c r="A30" s="5">
        <v>5</v>
      </c>
      <c r="B30" s="6" t="s">
        <v>47</v>
      </c>
      <c r="D30" s="65"/>
      <c r="E30" s="65"/>
      <c r="F30" s="65"/>
      <c r="G30" s="65"/>
      <c r="H30" s="65"/>
      <c r="I30" s="65"/>
      <c r="J30" s="65"/>
      <c r="K30" s="65"/>
      <c r="L30" s="65"/>
      <c r="M30" s="65"/>
    </row>
    <row r="31" spans="1:13" ht="35.25" customHeight="1" x14ac:dyDescent="0.35">
      <c r="A31" s="19"/>
      <c r="B31" s="177" t="s">
        <v>44</v>
      </c>
      <c r="C31" s="184"/>
      <c r="D31" s="184"/>
      <c r="E31" s="184"/>
      <c r="F31" s="184"/>
      <c r="G31" s="184"/>
      <c r="H31" s="184"/>
      <c r="I31" s="184"/>
      <c r="J31" s="184"/>
      <c r="K31" s="184"/>
      <c r="L31" s="184"/>
      <c r="M31" s="184"/>
    </row>
    <row r="32" spans="1:13" x14ac:dyDescent="0.35">
      <c r="A32" s="20"/>
    </row>
    <row r="33" spans="1:13" x14ac:dyDescent="0.35">
      <c r="A33" s="5">
        <v>7</v>
      </c>
      <c r="B33" s="183" t="s">
        <v>14</v>
      </c>
      <c r="C33" s="183"/>
    </row>
    <row r="34" spans="1:13" ht="36.75" customHeight="1" thickBot="1" x14ac:dyDescent="0.4">
      <c r="A34" s="19"/>
      <c r="B34" s="177" t="s">
        <v>45</v>
      </c>
      <c r="C34" s="184"/>
      <c r="D34" s="184"/>
      <c r="E34" s="184"/>
      <c r="F34" s="184"/>
      <c r="G34" s="184"/>
      <c r="H34" s="184"/>
      <c r="I34" s="184"/>
      <c r="J34" s="184"/>
      <c r="K34" s="184"/>
      <c r="L34" s="184"/>
      <c r="M34" s="184"/>
    </row>
    <row r="35" spans="1:13" s="7" customFormat="1" ht="17.25" customHeight="1" x14ac:dyDescent="0.35">
      <c r="B35" s="185" t="s">
        <v>49</v>
      </c>
      <c r="C35" s="185"/>
      <c r="D35" s="185"/>
      <c r="E35" s="185"/>
      <c r="F35" s="185"/>
      <c r="G35" s="185"/>
      <c r="H35" s="185"/>
      <c r="I35" s="185"/>
      <c r="J35" s="185"/>
      <c r="K35" s="185"/>
      <c r="L35" s="185"/>
      <c r="M35" s="185"/>
    </row>
  </sheetData>
  <sheetProtection algorithmName="SHA-512" hashValue="+R2Yv5V1mWd3XaBd66ncD5Fm4gXFX/w27ACe2RrIlitQdiI92gUnKoUaGXiZdCIvcTIAFivpO7GENb6rmb43MQ==" saltValue="glgVe7HMpg2fGfhDU+AYug==" spinCount="100000" sheet="1" selectLockedCells="1"/>
  <mergeCells count="15">
    <mergeCell ref="B33:C33"/>
    <mergeCell ref="B34:M34"/>
    <mergeCell ref="B35:M35"/>
    <mergeCell ref="B19:M19"/>
    <mergeCell ref="B20:M20"/>
    <mergeCell ref="B21:M21"/>
    <mergeCell ref="B22:M22"/>
    <mergeCell ref="B24:M24"/>
    <mergeCell ref="B31:M31"/>
    <mergeCell ref="B16:M16"/>
    <mergeCell ref="A1:N1"/>
    <mergeCell ref="B6:M6"/>
    <mergeCell ref="B8:M8"/>
    <mergeCell ref="B11:M11"/>
    <mergeCell ref="A2:M2"/>
  </mergeCells>
  <pageMargins left="0.7" right="0.7" top="0.75" bottom="0.75" header="0.3" footer="0.3"/>
  <pageSetup scale="71"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L214"/>
  <sheetViews>
    <sheetView showGridLines="0" tabSelected="1" view="pageBreakPreview" topLeftCell="A199" zoomScaleNormal="85" zoomScaleSheetLayoutView="100" workbookViewId="0">
      <selection activeCell="H205" sqref="H205"/>
    </sheetView>
  </sheetViews>
  <sheetFormatPr defaultColWidth="9.1796875" defaultRowHeight="14" x14ac:dyDescent="0.3"/>
  <cols>
    <col min="1" max="1" width="8.81640625" style="35" customWidth="1"/>
    <col min="2" max="2" width="9.6328125" style="35" customWidth="1"/>
    <col min="3" max="3" width="6.36328125" style="35" customWidth="1"/>
    <col min="4" max="5" width="9.6328125" style="35" customWidth="1"/>
    <col min="6" max="6" width="6.453125" style="35" customWidth="1"/>
    <col min="7" max="8" width="8.81640625" style="35" customWidth="1"/>
    <col min="9" max="9" width="15" style="35" customWidth="1"/>
    <col min="10" max="10" width="11.453125" style="35" customWidth="1"/>
    <col min="11" max="11" width="4.26953125" style="35" customWidth="1"/>
    <col min="12" max="13" width="9.1796875" style="35"/>
    <col min="14" max="14" width="14" style="35" customWidth="1"/>
    <col min="15" max="15" width="14.453125" style="35" customWidth="1"/>
    <col min="16" max="16" width="5.1796875" style="35" customWidth="1"/>
    <col min="17" max="17" width="9.1796875" style="44" hidden="1" customWidth="1"/>
    <col min="18" max="18" width="9.1796875" style="35" hidden="1" customWidth="1"/>
    <col min="19" max="19" width="5.54296875" style="35" hidden="1" customWidth="1"/>
    <col min="20" max="20" width="9.1796875" style="35" customWidth="1"/>
    <col min="21" max="16384" width="9.1796875" style="35"/>
  </cols>
  <sheetData>
    <row r="1" spans="1:64" ht="6.75" customHeight="1" x14ac:dyDescent="0.3">
      <c r="Q1" s="36"/>
      <c r="R1" s="37"/>
    </row>
    <row r="2" spans="1:64" ht="18.75" customHeight="1" thickBot="1" x14ac:dyDescent="0.45">
      <c r="A2" s="93"/>
      <c r="B2" s="229" t="s">
        <v>243</v>
      </c>
      <c r="C2" s="229"/>
      <c r="D2" s="229"/>
      <c r="E2" s="229"/>
      <c r="F2" s="229"/>
      <c r="G2" s="229"/>
      <c r="H2" s="229"/>
      <c r="I2" s="229"/>
      <c r="J2" s="229"/>
      <c r="K2" s="229"/>
      <c r="L2" s="229"/>
      <c r="M2" s="229"/>
      <c r="N2" s="229"/>
      <c r="O2" s="229"/>
      <c r="P2" s="93"/>
      <c r="Q2" s="36"/>
      <c r="R2" s="37"/>
    </row>
    <row r="3" spans="1:64" ht="9.75" customHeight="1" x14ac:dyDescent="0.3">
      <c r="Q3" s="36"/>
      <c r="R3" s="37"/>
    </row>
    <row r="4" spans="1:64" ht="48.75" customHeight="1" x14ac:dyDescent="0.3">
      <c r="B4" s="209" t="s">
        <v>134</v>
      </c>
      <c r="C4" s="209"/>
      <c r="D4" s="209"/>
      <c r="E4" s="209"/>
      <c r="F4" s="209"/>
      <c r="G4" s="209"/>
      <c r="H4" s="209"/>
      <c r="I4" s="209"/>
      <c r="J4" s="209"/>
      <c r="K4" s="209"/>
      <c r="L4" s="209"/>
      <c r="M4" s="209"/>
      <c r="N4" s="209"/>
      <c r="O4" s="209"/>
      <c r="Q4" s="36"/>
      <c r="R4" s="37"/>
    </row>
    <row r="5" spans="1:64" ht="24" hidden="1" customHeight="1" x14ac:dyDescent="0.3">
      <c r="B5" s="69"/>
      <c r="C5" s="69"/>
      <c r="D5" s="69"/>
      <c r="E5" s="69"/>
      <c r="F5" s="69"/>
      <c r="G5" s="69"/>
      <c r="H5" s="69"/>
      <c r="I5" s="69"/>
      <c r="J5" s="69"/>
      <c r="K5" s="69"/>
      <c r="L5" s="69"/>
      <c r="M5" s="69"/>
      <c r="N5" s="69"/>
      <c r="O5" s="69"/>
      <c r="Q5" s="36"/>
      <c r="R5" s="37"/>
    </row>
    <row r="6" spans="1:64" x14ac:dyDescent="0.3">
      <c r="B6" s="39" t="s">
        <v>36</v>
      </c>
      <c r="C6" s="214"/>
      <c r="D6" s="215"/>
      <c r="E6" s="215"/>
      <c r="F6" s="215"/>
      <c r="G6" s="216"/>
      <c r="K6" s="38" t="str">
        <f>IF(SUM(Q6:R11)&gt;0,"Complete all text boxes","")</f>
        <v>Complete all text boxes</v>
      </c>
      <c r="Q6" s="36">
        <f>IF(C6="",1,0)</f>
        <v>1</v>
      </c>
      <c r="R6" s="37"/>
    </row>
    <row r="7" spans="1:64" x14ac:dyDescent="0.3">
      <c r="Q7" s="36"/>
      <c r="R7" s="37"/>
    </row>
    <row r="8" spans="1:64" x14ac:dyDescent="0.3">
      <c r="B8" s="39" t="s">
        <v>41</v>
      </c>
      <c r="C8" s="214"/>
      <c r="D8" s="215"/>
      <c r="E8" s="215"/>
      <c r="F8" s="215"/>
      <c r="G8" s="216"/>
      <c r="Q8" s="36">
        <f>IF(C8="",1,0)</f>
        <v>1</v>
      </c>
      <c r="R8" s="37"/>
    </row>
    <row r="9" spans="1:64" x14ac:dyDescent="0.3">
      <c r="B9" s="39" t="s">
        <v>42</v>
      </c>
      <c r="C9" s="214"/>
      <c r="D9" s="215"/>
      <c r="E9" s="215"/>
      <c r="F9" s="215"/>
      <c r="G9" s="216"/>
      <c r="J9" s="39" t="s">
        <v>37</v>
      </c>
      <c r="K9" s="214"/>
      <c r="L9" s="215"/>
      <c r="M9" s="215"/>
      <c r="N9" s="215"/>
      <c r="O9" s="216"/>
      <c r="Q9" s="36">
        <f>IF(C9="",1,0)</f>
        <v>1</v>
      </c>
      <c r="R9" s="37">
        <f>IF(K9="",1,0)</f>
        <v>1</v>
      </c>
    </row>
    <row r="10" spans="1:64" x14ac:dyDescent="0.3">
      <c r="B10" s="39" t="s">
        <v>39</v>
      </c>
      <c r="C10" s="214"/>
      <c r="D10" s="215"/>
      <c r="E10" s="215"/>
      <c r="F10" s="215"/>
      <c r="G10" s="216"/>
      <c r="J10" s="39" t="s">
        <v>38</v>
      </c>
      <c r="K10" s="214"/>
      <c r="L10" s="215"/>
      <c r="M10" s="215"/>
      <c r="N10" s="215"/>
      <c r="O10" s="216"/>
      <c r="Q10" s="36">
        <f>IF(C10="",1,0)</f>
        <v>1</v>
      </c>
      <c r="R10" s="37">
        <f>IF(K10="",1,0)</f>
        <v>1</v>
      </c>
    </row>
    <row r="11" spans="1:64" x14ac:dyDescent="0.3">
      <c r="B11" s="39" t="s">
        <v>40</v>
      </c>
      <c r="C11" s="214"/>
      <c r="D11" s="215"/>
      <c r="E11" s="215"/>
      <c r="F11" s="215"/>
      <c r="G11" s="216"/>
      <c r="Q11" s="36">
        <f>IF(C11="",1,0)</f>
        <v>1</v>
      </c>
      <c r="R11" s="37"/>
      <c r="T11" s="45"/>
    </row>
    <row r="12" spans="1:64" ht="20.65" customHeight="1" x14ac:dyDescent="0.3">
      <c r="Q12" s="35"/>
      <c r="R12" s="40" t="s">
        <v>35</v>
      </c>
    </row>
    <row r="13" spans="1:64" s="52" customFormat="1" ht="15" customHeight="1" x14ac:dyDescent="0.4">
      <c r="B13" s="41" t="s">
        <v>19</v>
      </c>
      <c r="C13" s="42"/>
      <c r="D13" s="42"/>
      <c r="E13" s="42"/>
      <c r="F13" s="42"/>
      <c r="G13" s="42"/>
      <c r="H13" s="42"/>
      <c r="I13" s="42"/>
      <c r="J13" s="42"/>
      <c r="K13" s="42"/>
      <c r="L13" s="42"/>
      <c r="M13" s="42"/>
      <c r="N13" s="42"/>
      <c r="O13" s="42"/>
      <c r="P13" s="54"/>
      <c r="Q13" s="54"/>
      <c r="R13" s="54"/>
      <c r="S13" s="54"/>
      <c r="T13" s="54"/>
      <c r="U13" s="54"/>
      <c r="V13" s="54"/>
      <c r="W13" s="54"/>
      <c r="X13" s="54"/>
      <c r="Y13" s="54"/>
      <c r="Z13" s="54"/>
      <c r="AA13" s="54"/>
      <c r="AB13" s="54"/>
      <c r="AC13" s="54"/>
      <c r="AE13" s="55"/>
      <c r="AF13" s="56"/>
      <c r="AH13" s="53" t="s">
        <v>19</v>
      </c>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L13" s="56"/>
    </row>
    <row r="14" spans="1:64" s="52" customFormat="1" ht="31.9" customHeight="1" x14ac:dyDescent="0.35">
      <c r="B14" s="217" t="s">
        <v>59</v>
      </c>
      <c r="C14" s="218"/>
      <c r="D14" s="218"/>
      <c r="E14" s="218"/>
      <c r="F14" s="218"/>
      <c r="G14" s="218"/>
      <c r="H14" s="218"/>
      <c r="I14" s="218"/>
      <c r="J14" s="218"/>
      <c r="K14" s="218"/>
      <c r="L14" s="218"/>
      <c r="M14" s="218"/>
      <c r="N14" s="218"/>
      <c r="O14" s="218"/>
      <c r="P14" s="68"/>
      <c r="Q14" s="54"/>
      <c r="R14" s="54"/>
      <c r="S14" s="54"/>
      <c r="T14" s="54"/>
      <c r="U14" s="54"/>
      <c r="V14" s="54"/>
      <c r="W14" s="54"/>
      <c r="X14" s="54"/>
      <c r="Y14" s="54"/>
      <c r="Z14" s="54"/>
      <c r="AA14" s="54"/>
      <c r="AB14" s="54"/>
      <c r="AC14" s="54"/>
      <c r="AE14" s="55"/>
      <c r="AF14" s="56"/>
      <c r="AI14" s="57" t="s">
        <v>50</v>
      </c>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L14" s="56"/>
    </row>
    <row r="15" spans="1:64" s="52" customFormat="1" ht="15" customHeight="1" x14ac:dyDescent="0.35">
      <c r="B15" s="219" t="s">
        <v>65</v>
      </c>
      <c r="C15" s="232"/>
      <c r="D15" s="232"/>
      <c r="E15" s="232"/>
      <c r="F15" s="232"/>
      <c r="G15" s="232"/>
      <c r="H15" s="232"/>
      <c r="I15" s="232"/>
      <c r="J15" s="232"/>
      <c r="K15" s="232"/>
      <c r="L15" s="232"/>
      <c r="M15" s="232"/>
      <c r="N15" s="232"/>
      <c r="O15" s="232"/>
      <c r="P15" s="232"/>
      <c r="Q15" s="54"/>
      <c r="R15" s="54"/>
      <c r="S15" s="54"/>
      <c r="T15" s="54"/>
      <c r="U15" s="54"/>
      <c r="V15" s="54"/>
      <c r="W15" s="54"/>
      <c r="X15" s="54"/>
      <c r="Y15" s="54"/>
      <c r="Z15" s="54"/>
      <c r="AA15" s="54"/>
      <c r="AB15" s="54"/>
      <c r="AC15" s="54"/>
      <c r="AE15" s="55"/>
      <c r="AF15" s="56"/>
      <c r="AI15" s="57" t="s">
        <v>64</v>
      </c>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L15" s="56"/>
    </row>
    <row r="16" spans="1:64" s="52" customFormat="1" ht="15" customHeight="1" x14ac:dyDescent="0.35">
      <c r="B16" s="219" t="s">
        <v>60</v>
      </c>
      <c r="C16" s="232"/>
      <c r="D16" s="232"/>
      <c r="E16" s="232"/>
      <c r="F16" s="232"/>
      <c r="G16" s="232"/>
      <c r="H16" s="232"/>
      <c r="I16" s="232"/>
      <c r="J16" s="232"/>
      <c r="K16" s="232"/>
      <c r="L16" s="232"/>
      <c r="M16" s="232"/>
      <c r="N16" s="232"/>
      <c r="O16" s="232"/>
      <c r="P16" s="232"/>
      <c r="Q16" s="54"/>
      <c r="R16" s="54"/>
      <c r="S16" s="54"/>
      <c r="T16" s="54"/>
      <c r="U16" s="54"/>
      <c r="V16" s="54"/>
      <c r="W16" s="54"/>
      <c r="X16" s="54"/>
      <c r="Y16" s="54"/>
      <c r="Z16" s="54"/>
      <c r="AA16" s="54"/>
      <c r="AB16" s="54"/>
      <c r="AC16" s="54"/>
      <c r="AE16" s="55"/>
      <c r="AF16" s="56"/>
      <c r="AI16" s="57" t="s">
        <v>51</v>
      </c>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L16" s="56"/>
    </row>
    <row r="17" spans="1:64" s="52" customFormat="1" ht="30" customHeight="1" x14ac:dyDescent="0.35">
      <c r="B17" s="219" t="s">
        <v>136</v>
      </c>
      <c r="C17" s="220"/>
      <c r="D17" s="220"/>
      <c r="E17" s="220"/>
      <c r="F17" s="220"/>
      <c r="G17" s="220"/>
      <c r="H17" s="220"/>
      <c r="I17" s="220"/>
      <c r="J17" s="220"/>
      <c r="K17" s="220"/>
      <c r="L17" s="220"/>
      <c r="M17" s="220"/>
      <c r="N17" s="220"/>
      <c r="O17" s="220"/>
      <c r="P17" s="67"/>
      <c r="Q17" s="54"/>
      <c r="R17" s="54"/>
      <c r="S17" s="54"/>
      <c r="T17" s="54"/>
      <c r="U17" s="54"/>
      <c r="V17" s="54"/>
      <c r="W17" s="54"/>
      <c r="X17" s="54"/>
      <c r="Y17" s="54"/>
      <c r="Z17" s="54"/>
      <c r="AA17" s="54"/>
      <c r="AB17" s="54"/>
      <c r="AC17" s="54"/>
      <c r="AE17" s="55"/>
      <c r="AF17" s="56"/>
      <c r="AI17" s="57" t="s">
        <v>52</v>
      </c>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L17" s="56"/>
    </row>
    <row r="18" spans="1:64" s="52" customFormat="1" ht="30" customHeight="1" x14ac:dyDescent="0.3">
      <c r="B18" s="219" t="s">
        <v>135</v>
      </c>
      <c r="C18" s="219"/>
      <c r="D18" s="219"/>
      <c r="E18" s="219"/>
      <c r="F18" s="219"/>
      <c r="G18" s="219"/>
      <c r="H18" s="219"/>
      <c r="I18" s="219"/>
      <c r="J18" s="219"/>
      <c r="K18" s="219"/>
      <c r="L18" s="219"/>
      <c r="M18" s="219"/>
      <c r="N18" s="219"/>
      <c r="O18" s="219"/>
      <c r="P18" s="67"/>
      <c r="Q18" s="54"/>
      <c r="R18" s="54"/>
      <c r="S18" s="54"/>
      <c r="T18" s="54"/>
      <c r="U18" s="54"/>
      <c r="V18" s="54"/>
      <c r="W18" s="54"/>
      <c r="X18" s="54"/>
      <c r="Y18" s="54"/>
      <c r="Z18" s="54"/>
      <c r="AA18" s="54"/>
      <c r="AB18" s="54"/>
      <c r="AC18" s="54"/>
      <c r="AE18" s="55"/>
      <c r="AF18" s="56"/>
      <c r="AI18" s="57"/>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L18" s="56"/>
    </row>
    <row r="19" spans="1:64" x14ac:dyDescent="0.3">
      <c r="Q19" s="35"/>
      <c r="R19" s="40"/>
    </row>
    <row r="20" spans="1:64" hidden="1" x14ac:dyDescent="0.3">
      <c r="Q20" s="36"/>
      <c r="R20" s="37"/>
    </row>
    <row r="21" spans="1:64" ht="14.5" thickBot="1" x14ac:dyDescent="0.35">
      <c r="A21" s="93"/>
      <c r="B21" s="103" t="s">
        <v>29</v>
      </c>
      <c r="C21" s="93"/>
      <c r="D21" s="93"/>
      <c r="E21" s="93"/>
      <c r="F21" s="93"/>
      <c r="G21" s="93"/>
      <c r="H21" s="93"/>
      <c r="I21" s="93"/>
      <c r="J21" s="93"/>
      <c r="K21" s="93"/>
      <c r="L21" s="93"/>
      <c r="M21" s="93"/>
      <c r="N21" s="93"/>
      <c r="O21" s="93"/>
      <c r="P21" s="93"/>
      <c r="Q21" s="36"/>
      <c r="R21" s="36" t="s">
        <v>35</v>
      </c>
    </row>
    <row r="22" spans="1:64" ht="18.75" customHeight="1" x14ac:dyDescent="0.3">
      <c r="B22" s="230" t="str">
        <f>IF(SUM(Q25:R32)&gt;0,"Enter a numerical value (which may be '0') in all blue cells below.","")</f>
        <v>Enter a numerical value (which may be '0') in all blue cells below.</v>
      </c>
      <c r="C22" s="230"/>
      <c r="D22" s="230"/>
      <c r="E22" s="230"/>
      <c r="F22" s="230"/>
      <c r="G22" s="230"/>
      <c r="H22" s="230"/>
      <c r="I22" s="230"/>
      <c r="J22" s="230"/>
      <c r="K22" s="230"/>
      <c r="L22" s="230"/>
      <c r="M22" s="230"/>
      <c r="N22" s="230"/>
      <c r="O22" s="230"/>
      <c r="Q22" s="36"/>
      <c r="R22" s="37"/>
    </row>
    <row r="23" spans="1:64" hidden="1" x14ac:dyDescent="0.3">
      <c r="Q23" s="36"/>
      <c r="R23" s="37"/>
    </row>
    <row r="24" spans="1:64" x14ac:dyDescent="0.3">
      <c r="B24" s="26" t="s">
        <v>0</v>
      </c>
      <c r="C24" s="26" t="s">
        <v>1</v>
      </c>
      <c r="D24" s="28"/>
      <c r="E24" s="28"/>
      <c r="F24" s="28"/>
      <c r="G24" s="28"/>
      <c r="H24" s="28"/>
      <c r="I24" s="28"/>
      <c r="J24" s="28"/>
      <c r="K24" s="112"/>
      <c r="L24" s="35" t="s">
        <v>58</v>
      </c>
      <c r="Q24" s="36"/>
      <c r="R24" s="37"/>
    </row>
    <row r="25" spans="1:64" x14ac:dyDescent="0.3">
      <c r="B25" s="22"/>
      <c r="C25" s="27">
        <f>IF(B25&gt;0,B25/$B$29,0%)</f>
        <v>0</v>
      </c>
      <c r="D25" s="212" t="s">
        <v>2</v>
      </c>
      <c r="E25" s="213"/>
      <c r="F25" s="213"/>
      <c r="G25" s="213"/>
      <c r="H25" s="213"/>
      <c r="I25" s="213"/>
      <c r="J25" s="213"/>
      <c r="K25" s="50"/>
      <c r="Q25" s="36">
        <f>IF(B25="",1,0)</f>
        <v>1</v>
      </c>
      <c r="R25" s="36">
        <f>IF(K27="",1,IF(L27="",1,IF(M27="",1,0)))</f>
        <v>1</v>
      </c>
    </row>
    <row r="26" spans="1:64" x14ac:dyDescent="0.3">
      <c r="B26" s="22"/>
      <c r="C26" s="27">
        <f>IF(B26&gt;0,B26/$B$29,0%)</f>
        <v>0</v>
      </c>
      <c r="D26" s="70" t="s">
        <v>3</v>
      </c>
      <c r="E26" s="70"/>
      <c r="F26" s="70"/>
      <c r="G26" s="70"/>
      <c r="H26" s="70"/>
      <c r="I26" s="70"/>
      <c r="J26" s="70"/>
      <c r="K26" s="21" t="s">
        <v>138</v>
      </c>
      <c r="L26" s="31" t="s">
        <v>20</v>
      </c>
      <c r="M26" s="31" t="s">
        <v>21</v>
      </c>
      <c r="N26" s="29"/>
      <c r="Q26" s="36">
        <f>IF(B26="",1,0)</f>
        <v>1</v>
      </c>
      <c r="R26" s="36">
        <f>IF(K28="",1,IF(L28="",1,IF(M28="",1,0)))</f>
        <v>1</v>
      </c>
    </row>
    <row r="27" spans="1:64" x14ac:dyDescent="0.3">
      <c r="B27" s="22"/>
      <c r="C27" s="27">
        <f>IF(B27&gt;0,B27/$B$29,0%)</f>
        <v>0</v>
      </c>
      <c r="D27" s="70" t="s">
        <v>4</v>
      </c>
      <c r="E27" s="70"/>
      <c r="F27" s="70"/>
      <c r="G27" s="70"/>
      <c r="H27" s="70"/>
      <c r="I27" s="70"/>
      <c r="J27" s="70"/>
      <c r="K27" s="111"/>
      <c r="L27" s="112"/>
      <c r="M27" s="112"/>
      <c r="N27" s="32" t="s">
        <v>22</v>
      </c>
      <c r="Q27" s="36">
        <f>IF(B27="",1,0)</f>
        <v>1</v>
      </c>
      <c r="R27" s="36">
        <f>IF(K29="",1,IF(L29="",1,IF(M29="",1,0)))</f>
        <v>1</v>
      </c>
    </row>
    <row r="28" spans="1:64" x14ac:dyDescent="0.3">
      <c r="B28" s="22"/>
      <c r="C28" s="27">
        <f>IF(B28&gt;0,B28/$B$29,0%)</f>
        <v>0</v>
      </c>
      <c r="D28" s="70" t="s">
        <v>5</v>
      </c>
      <c r="E28" s="70"/>
      <c r="F28" s="70"/>
      <c r="G28" s="70"/>
      <c r="H28" s="70"/>
      <c r="I28" s="70"/>
      <c r="J28" s="70"/>
      <c r="K28" s="111"/>
      <c r="L28" s="112"/>
      <c r="M28" s="112"/>
      <c r="N28" s="32" t="s">
        <v>23</v>
      </c>
      <c r="Q28" s="36">
        <f>IF(B28="",1,0)</f>
        <v>1</v>
      </c>
      <c r="R28" s="36">
        <f>IF(K30="",1,IF(L30="",1,IF(M30="",1,0)))</f>
        <v>1</v>
      </c>
    </row>
    <row r="29" spans="1:64" x14ac:dyDescent="0.3">
      <c r="B29" s="1">
        <f>SUM(B25:B28)</f>
        <v>0</v>
      </c>
      <c r="C29" s="2">
        <f>IF(B29&gt;0,B29/B32,0%)</f>
        <v>0</v>
      </c>
      <c r="D29" s="210" t="s">
        <v>6</v>
      </c>
      <c r="E29" s="211"/>
      <c r="F29" s="211"/>
      <c r="G29" s="70"/>
      <c r="H29" s="70"/>
      <c r="I29" s="70"/>
      <c r="J29" s="70"/>
      <c r="K29" s="111"/>
      <c r="L29" s="112"/>
      <c r="M29" s="112"/>
      <c r="N29" s="32" t="s">
        <v>24</v>
      </c>
      <c r="Q29" s="36"/>
      <c r="R29" s="36">
        <f>IF(K31="",1,IF(L31="",1,IF(M31="",1,0)))</f>
        <v>1</v>
      </c>
    </row>
    <row r="30" spans="1:64" x14ac:dyDescent="0.3">
      <c r="B30" s="22"/>
      <c r="C30" s="27">
        <f>IF(B30&gt;0,B30/$B$32,0%)</f>
        <v>0</v>
      </c>
      <c r="D30" s="212" t="s">
        <v>7</v>
      </c>
      <c r="E30" s="213"/>
      <c r="F30" s="213"/>
      <c r="G30" s="28"/>
      <c r="H30" s="28"/>
      <c r="I30" s="28"/>
      <c r="J30" s="28"/>
      <c r="K30" s="111"/>
      <c r="L30" s="112"/>
      <c r="M30" s="112"/>
      <c r="N30" s="32" t="s">
        <v>25</v>
      </c>
      <c r="Q30" s="36">
        <f>IF(B30="",1,0)</f>
        <v>1</v>
      </c>
      <c r="R30" s="37"/>
    </row>
    <row r="31" spans="1:64" x14ac:dyDescent="0.3">
      <c r="B31" s="22"/>
      <c r="C31" s="27">
        <f>IF(B31&gt;0,B31/$B$32,0%)</f>
        <v>0</v>
      </c>
      <c r="D31" s="212" t="s">
        <v>8</v>
      </c>
      <c r="E31" s="213"/>
      <c r="F31" s="213"/>
      <c r="G31" s="28"/>
      <c r="H31" s="28"/>
      <c r="I31" s="28"/>
      <c r="J31" s="28"/>
      <c r="K31" s="111"/>
      <c r="L31" s="112"/>
      <c r="M31" s="112"/>
      <c r="N31" s="32" t="s">
        <v>26</v>
      </c>
      <c r="Q31" s="36">
        <f>IF(B31="",1,0)</f>
        <v>1</v>
      </c>
      <c r="R31" s="37"/>
    </row>
    <row r="32" spans="1:64" x14ac:dyDescent="0.3">
      <c r="B32" s="3">
        <f>SUM(B29:B31)</f>
        <v>0</v>
      </c>
      <c r="C32" s="4">
        <f>SUM(C29:C31)</f>
        <v>0</v>
      </c>
      <c r="D32" s="29" t="s">
        <v>9</v>
      </c>
      <c r="E32" s="29"/>
      <c r="F32" s="29"/>
      <c r="G32" s="29"/>
      <c r="H32" s="29"/>
      <c r="I32" s="29"/>
      <c r="J32" s="29"/>
      <c r="K32" s="33">
        <f>SUM(K27:K31)</f>
        <v>0</v>
      </c>
      <c r="L32" s="34"/>
      <c r="M32" s="30"/>
      <c r="N32" s="32" t="s">
        <v>27</v>
      </c>
      <c r="Q32" s="36"/>
      <c r="R32" s="37">
        <f>IF(M34="",1,0)</f>
        <v>1</v>
      </c>
    </row>
    <row r="33" spans="2:18" x14ac:dyDescent="0.3">
      <c r="Q33" s="36"/>
      <c r="R33" s="37"/>
    </row>
    <row r="34" spans="2:18" x14ac:dyDescent="0.3">
      <c r="B34" s="22"/>
      <c r="C34" s="27">
        <f>IF(B34&gt;0,B34/$B$29,0%)</f>
        <v>0</v>
      </c>
      <c r="D34" s="212" t="s">
        <v>2</v>
      </c>
      <c r="E34" s="213"/>
      <c r="F34" s="213"/>
      <c r="G34" s="213"/>
      <c r="H34" s="213"/>
      <c r="I34" s="213"/>
      <c r="J34" s="213"/>
      <c r="K34" s="29"/>
      <c r="M34" s="112"/>
      <c r="N34" s="32" t="s">
        <v>48</v>
      </c>
      <c r="Q34" s="36">
        <f>IF(B34="",1,0)</f>
        <v>1</v>
      </c>
      <c r="R34" s="37"/>
    </row>
    <row r="35" spans="2:18" x14ac:dyDescent="0.3">
      <c r="B35" s="70"/>
      <c r="C35" s="58"/>
      <c r="D35" s="70"/>
      <c r="E35" s="70"/>
      <c r="F35" s="70"/>
      <c r="G35" s="70"/>
      <c r="H35" s="70"/>
      <c r="I35" s="70"/>
      <c r="J35" s="70"/>
      <c r="Q35" s="36"/>
      <c r="R35" s="37"/>
    </row>
    <row r="36" spans="2:18" ht="6" customHeight="1" x14ac:dyDescent="0.3">
      <c r="B36" s="70"/>
      <c r="C36" s="58"/>
      <c r="D36" s="70"/>
      <c r="E36" s="70"/>
      <c r="F36" s="70"/>
      <c r="G36" s="70"/>
      <c r="H36" s="70"/>
      <c r="I36" s="70"/>
      <c r="J36" s="70"/>
      <c r="Q36" s="36"/>
      <c r="R36" s="37"/>
    </row>
    <row r="37" spans="2:18" x14ac:dyDescent="0.3">
      <c r="B37" s="45" t="s">
        <v>63</v>
      </c>
      <c r="C37" s="58"/>
      <c r="D37" s="70"/>
      <c r="E37" s="70"/>
      <c r="F37" s="70"/>
      <c r="G37" s="70"/>
      <c r="H37" s="70"/>
      <c r="I37" s="70"/>
      <c r="J37" s="70"/>
      <c r="Q37" s="36"/>
      <c r="R37" s="37"/>
    </row>
    <row r="38" spans="2:18" ht="40.15" customHeight="1" x14ac:dyDescent="0.3">
      <c r="B38" s="221"/>
      <c r="C38" s="222"/>
      <c r="D38" s="222"/>
      <c r="E38" s="222"/>
      <c r="F38" s="222"/>
      <c r="G38" s="222"/>
      <c r="H38" s="222"/>
      <c r="I38" s="222"/>
      <c r="J38" s="222"/>
      <c r="K38" s="222"/>
      <c r="L38" s="222"/>
      <c r="M38" s="222"/>
      <c r="N38" s="222"/>
      <c r="O38" s="223"/>
      <c r="Q38" s="36"/>
      <c r="R38" s="37">
        <v>700</v>
      </c>
    </row>
    <row r="39" spans="2:18" x14ac:dyDescent="0.3">
      <c r="B39" s="46" t="s">
        <v>43</v>
      </c>
      <c r="C39" s="47"/>
      <c r="D39" s="47">
        <f>R38-LEN(B38)</f>
        <v>700</v>
      </c>
      <c r="E39" s="70"/>
      <c r="F39" s="70"/>
      <c r="G39" s="70"/>
      <c r="H39" s="70"/>
      <c r="I39" s="70"/>
      <c r="J39" s="70"/>
      <c r="Q39" s="36"/>
      <c r="R39" s="37"/>
    </row>
    <row r="40" spans="2:18" ht="9.75" customHeight="1" x14ac:dyDescent="0.3">
      <c r="B40" s="45"/>
      <c r="C40" s="58"/>
      <c r="D40" s="70"/>
      <c r="E40" s="70"/>
      <c r="F40" s="70"/>
      <c r="G40" s="70"/>
      <c r="H40" s="70"/>
      <c r="I40" s="70"/>
      <c r="J40" s="70"/>
      <c r="Q40" s="36"/>
      <c r="R40" s="37"/>
    </row>
    <row r="41" spans="2:18" x14ac:dyDescent="0.3">
      <c r="B41" s="45" t="s">
        <v>53</v>
      </c>
      <c r="C41" s="58"/>
      <c r="D41" s="70"/>
      <c r="E41" s="70"/>
      <c r="F41" s="70"/>
      <c r="G41" s="70"/>
      <c r="H41" s="70"/>
      <c r="I41" s="70"/>
      <c r="J41" s="70"/>
      <c r="Q41" s="36"/>
      <c r="R41" s="37"/>
    </row>
    <row r="42" spans="2:18" ht="40.9" customHeight="1" x14ac:dyDescent="0.3">
      <c r="B42" s="221"/>
      <c r="C42" s="222"/>
      <c r="D42" s="222"/>
      <c r="E42" s="222"/>
      <c r="F42" s="222"/>
      <c r="G42" s="222"/>
      <c r="H42" s="222"/>
      <c r="I42" s="222"/>
      <c r="J42" s="222"/>
      <c r="K42" s="222"/>
      <c r="L42" s="222"/>
      <c r="M42" s="222"/>
      <c r="N42" s="222"/>
      <c r="O42" s="223"/>
      <c r="Q42" s="36"/>
      <c r="R42" s="37">
        <v>700</v>
      </c>
    </row>
    <row r="43" spans="2:18" x14ac:dyDescent="0.3">
      <c r="B43" s="46" t="s">
        <v>43</v>
      </c>
      <c r="C43" s="47"/>
      <c r="D43" s="47">
        <f>R42-LEN(B42)</f>
        <v>700</v>
      </c>
      <c r="E43" s="70"/>
      <c r="F43" s="70"/>
      <c r="G43" s="70"/>
      <c r="H43" s="70"/>
      <c r="I43" s="70"/>
      <c r="J43" s="70"/>
      <c r="Q43" s="36"/>
      <c r="R43" s="37"/>
    </row>
    <row r="44" spans="2:18" ht="9.75" customHeight="1" x14ac:dyDescent="0.3">
      <c r="B44" s="45"/>
      <c r="C44" s="58"/>
      <c r="D44" s="70"/>
      <c r="E44" s="70"/>
      <c r="F44" s="70"/>
      <c r="G44" s="70"/>
      <c r="H44" s="70"/>
      <c r="I44" s="70"/>
      <c r="J44" s="70"/>
      <c r="Q44" s="36"/>
      <c r="R44" s="37"/>
    </row>
    <row r="45" spans="2:18" x14ac:dyDescent="0.3">
      <c r="B45" s="45" t="s">
        <v>54</v>
      </c>
      <c r="C45" s="58"/>
      <c r="D45" s="70"/>
      <c r="E45" s="70"/>
      <c r="F45" s="70"/>
      <c r="G45" s="70"/>
      <c r="H45" s="70"/>
      <c r="I45" s="70"/>
      <c r="J45" s="70"/>
      <c r="Q45" s="36"/>
      <c r="R45" s="37"/>
    </row>
    <row r="46" spans="2:18" ht="40.9" customHeight="1" x14ac:dyDescent="0.3">
      <c r="B46" s="221"/>
      <c r="C46" s="222"/>
      <c r="D46" s="222"/>
      <c r="E46" s="222"/>
      <c r="F46" s="222"/>
      <c r="G46" s="222"/>
      <c r="H46" s="222"/>
      <c r="I46" s="222"/>
      <c r="J46" s="222"/>
      <c r="K46" s="222"/>
      <c r="L46" s="222"/>
      <c r="M46" s="222"/>
      <c r="N46" s="222"/>
      <c r="O46" s="223"/>
      <c r="Q46" s="36"/>
      <c r="R46" s="37">
        <v>700</v>
      </c>
    </row>
    <row r="47" spans="2:18" x14ac:dyDescent="0.3">
      <c r="B47" s="46" t="s">
        <v>43</v>
      </c>
      <c r="C47" s="47"/>
      <c r="D47" s="47">
        <f>R46-LEN(B46)</f>
        <v>700</v>
      </c>
      <c r="E47" s="70"/>
      <c r="F47" s="70"/>
      <c r="G47" s="70"/>
      <c r="H47" s="70"/>
      <c r="I47" s="70"/>
      <c r="J47" s="70"/>
      <c r="Q47" s="36"/>
      <c r="R47" s="37"/>
    </row>
    <row r="48" spans="2:18" ht="9.75" customHeight="1" x14ac:dyDescent="0.3">
      <c r="B48" s="46"/>
      <c r="C48" s="47"/>
      <c r="D48" s="47"/>
      <c r="E48" s="70"/>
      <c r="F48" s="70"/>
      <c r="G48" s="70"/>
      <c r="H48" s="70"/>
      <c r="I48" s="70"/>
      <c r="J48" s="70"/>
      <c r="Q48" s="36"/>
      <c r="R48" s="37"/>
    </row>
    <row r="49" spans="1:18" x14ac:dyDescent="0.3">
      <c r="B49" s="45" t="s">
        <v>55</v>
      </c>
      <c r="C49" s="58"/>
      <c r="D49" s="70"/>
      <c r="E49" s="70"/>
      <c r="F49" s="70"/>
      <c r="G49" s="70"/>
      <c r="H49" s="70"/>
      <c r="I49" s="70"/>
      <c r="J49" s="70"/>
      <c r="Q49" s="36"/>
      <c r="R49" s="37"/>
    </row>
    <row r="50" spans="1:18" ht="40.9" customHeight="1" x14ac:dyDescent="0.3">
      <c r="B50" s="221"/>
      <c r="C50" s="222"/>
      <c r="D50" s="222"/>
      <c r="E50" s="222"/>
      <c r="F50" s="222"/>
      <c r="G50" s="222"/>
      <c r="H50" s="222"/>
      <c r="I50" s="222"/>
      <c r="J50" s="222"/>
      <c r="K50" s="222"/>
      <c r="L50" s="222"/>
      <c r="M50" s="222"/>
      <c r="N50" s="222"/>
      <c r="O50" s="223"/>
      <c r="Q50" s="36"/>
      <c r="R50" s="37">
        <v>700</v>
      </c>
    </row>
    <row r="51" spans="1:18" x14ac:dyDescent="0.3">
      <c r="B51" s="46" t="s">
        <v>43</v>
      </c>
      <c r="C51" s="47"/>
      <c r="D51" s="47">
        <f>R50-LEN(B50)</f>
        <v>700</v>
      </c>
      <c r="E51" s="70"/>
      <c r="F51" s="70"/>
      <c r="G51" s="70"/>
      <c r="H51" s="70"/>
      <c r="I51" s="70"/>
      <c r="J51" s="70"/>
      <c r="Q51" s="36"/>
      <c r="R51" s="37"/>
    </row>
    <row r="52" spans="1:18" ht="9.75" customHeight="1" x14ac:dyDescent="0.3">
      <c r="B52" s="46"/>
      <c r="C52" s="47"/>
      <c r="D52" s="47"/>
      <c r="E52" s="70"/>
      <c r="F52" s="70"/>
      <c r="G52" s="70"/>
      <c r="H52" s="70"/>
      <c r="I52" s="70"/>
      <c r="J52" s="70"/>
      <c r="Q52" s="36"/>
      <c r="R52" s="37"/>
    </row>
    <row r="53" spans="1:18" x14ac:dyDescent="0.3">
      <c r="B53" s="45" t="s">
        <v>56</v>
      </c>
      <c r="C53" s="58"/>
      <c r="D53" s="70"/>
      <c r="E53" s="70"/>
      <c r="F53" s="70"/>
      <c r="G53" s="70"/>
      <c r="H53" s="70"/>
      <c r="I53" s="70"/>
      <c r="J53" s="70"/>
      <c r="Q53" s="36"/>
      <c r="R53" s="37"/>
    </row>
    <row r="54" spans="1:18" ht="40.9" customHeight="1" x14ac:dyDescent="0.3">
      <c r="B54" s="221"/>
      <c r="C54" s="222"/>
      <c r="D54" s="222"/>
      <c r="E54" s="222"/>
      <c r="F54" s="222"/>
      <c r="G54" s="222"/>
      <c r="H54" s="222"/>
      <c r="I54" s="222"/>
      <c r="J54" s="222"/>
      <c r="K54" s="222"/>
      <c r="L54" s="222"/>
      <c r="M54" s="222"/>
      <c r="N54" s="222"/>
      <c r="O54" s="223"/>
      <c r="Q54" s="36"/>
      <c r="R54" s="37">
        <v>700</v>
      </c>
    </row>
    <row r="55" spans="1:18" x14ac:dyDescent="0.3">
      <c r="B55" s="46" t="s">
        <v>43</v>
      </c>
      <c r="C55" s="47"/>
      <c r="D55" s="47">
        <f>R54-LEN(B54)</f>
        <v>700</v>
      </c>
      <c r="E55" s="70"/>
      <c r="F55" s="70"/>
      <c r="G55" s="70"/>
      <c r="H55" s="70"/>
      <c r="I55" s="70"/>
      <c r="J55" s="70"/>
      <c r="Q55" s="36"/>
      <c r="R55" s="37"/>
    </row>
    <row r="56" spans="1:18" ht="9.75" customHeight="1" x14ac:dyDescent="0.3">
      <c r="B56" s="46"/>
      <c r="C56" s="47"/>
      <c r="D56" s="47"/>
      <c r="E56" s="70"/>
      <c r="F56" s="70"/>
      <c r="G56" s="70"/>
      <c r="H56" s="70"/>
      <c r="I56" s="70"/>
      <c r="J56" s="70"/>
      <c r="Q56" s="36"/>
      <c r="R56" s="37"/>
    </row>
    <row r="57" spans="1:18" x14ac:dyDescent="0.3">
      <c r="B57" s="45" t="s">
        <v>57</v>
      </c>
      <c r="C57" s="58"/>
      <c r="D57" s="70"/>
      <c r="E57" s="70"/>
      <c r="F57" s="70"/>
      <c r="G57" s="70"/>
      <c r="H57" s="70"/>
      <c r="I57" s="70"/>
      <c r="J57" s="70"/>
      <c r="Q57" s="36"/>
      <c r="R57" s="37"/>
    </row>
    <row r="58" spans="1:18" ht="40.9" customHeight="1" x14ac:dyDescent="0.3">
      <c r="B58" s="221"/>
      <c r="C58" s="222"/>
      <c r="D58" s="222"/>
      <c r="E58" s="222"/>
      <c r="F58" s="222"/>
      <c r="G58" s="222"/>
      <c r="H58" s="222"/>
      <c r="I58" s="222"/>
      <c r="J58" s="222"/>
      <c r="K58" s="222"/>
      <c r="L58" s="222"/>
      <c r="M58" s="222"/>
      <c r="N58" s="222"/>
      <c r="O58" s="223"/>
      <c r="Q58" s="36"/>
      <c r="R58" s="37">
        <v>700</v>
      </c>
    </row>
    <row r="59" spans="1:18" x14ac:dyDescent="0.3">
      <c r="B59" s="46" t="s">
        <v>43</v>
      </c>
      <c r="C59" s="47"/>
      <c r="D59" s="47">
        <f>R58-LEN(B58)</f>
        <v>700</v>
      </c>
      <c r="E59" s="70"/>
      <c r="F59" s="70"/>
      <c r="G59" s="70"/>
      <c r="H59" s="70"/>
      <c r="I59" s="70"/>
      <c r="J59" s="70"/>
      <c r="Q59" s="36"/>
      <c r="R59" s="37"/>
    </row>
    <row r="60" spans="1:18" hidden="1" x14ac:dyDescent="0.3">
      <c r="B60" s="46"/>
      <c r="C60" s="47"/>
      <c r="D60" s="47"/>
      <c r="E60" s="70"/>
      <c r="F60" s="70"/>
      <c r="G60" s="70"/>
      <c r="H60" s="70"/>
      <c r="I60" s="70"/>
      <c r="J60" s="70"/>
      <c r="Q60" s="36"/>
      <c r="R60" s="37"/>
    </row>
    <row r="61" spans="1:18" ht="9.75" customHeight="1" x14ac:dyDescent="0.3">
      <c r="B61" s="46"/>
      <c r="C61" s="47"/>
      <c r="D61" s="47"/>
      <c r="E61" s="70"/>
      <c r="F61" s="70"/>
      <c r="G61" s="70"/>
      <c r="H61" s="70"/>
      <c r="I61" s="70"/>
      <c r="J61" s="70"/>
      <c r="Q61" s="36"/>
      <c r="R61" s="37"/>
    </row>
    <row r="62" spans="1:18" ht="20.5" thickBot="1" x14ac:dyDescent="0.45">
      <c r="A62" s="93"/>
      <c r="B62" s="233" t="s">
        <v>30</v>
      </c>
      <c r="C62" s="233"/>
      <c r="D62" s="233"/>
      <c r="E62" s="233"/>
      <c r="F62" s="233"/>
      <c r="G62" s="233"/>
      <c r="H62" s="233"/>
      <c r="I62" s="233"/>
      <c r="J62" s="233"/>
      <c r="K62" s="233"/>
      <c r="L62" s="233"/>
      <c r="M62" s="233"/>
      <c r="N62" s="233"/>
      <c r="O62" s="233"/>
      <c r="P62" s="93"/>
      <c r="Q62" s="36"/>
      <c r="R62" s="37"/>
    </row>
    <row r="63" spans="1:18" ht="17.25" customHeight="1" x14ac:dyDescent="0.3">
      <c r="B63" s="231" t="str">
        <f>IF(SUM(Q66:Q68)&gt;0,"Indicate Compliance with the Authority's Standards for Architectural Planning and Construction using the drop down menus in the rose colored cells below","")</f>
        <v>Indicate Compliance with the Authority's Standards for Architectural Planning and Construction using the drop down menus in the rose colored cells below</v>
      </c>
      <c r="C63" s="231"/>
      <c r="D63" s="231"/>
      <c r="E63" s="231"/>
      <c r="F63" s="231"/>
      <c r="G63" s="231"/>
      <c r="H63" s="231"/>
      <c r="I63" s="231"/>
      <c r="J63" s="231"/>
      <c r="K63" s="231"/>
      <c r="L63" s="231"/>
      <c r="M63" s="231"/>
      <c r="N63" s="231"/>
      <c r="O63" s="231"/>
      <c r="Q63" s="36"/>
      <c r="R63" s="37"/>
    </row>
    <row r="64" spans="1:18" ht="17.25" customHeight="1" x14ac:dyDescent="0.3">
      <c r="B64" s="43" t="s">
        <v>31</v>
      </c>
      <c r="Q64" s="36"/>
      <c r="R64" s="37"/>
    </row>
    <row r="65" spans="1:18" ht="10.5" customHeight="1" x14ac:dyDescent="0.3">
      <c r="Q65" s="36"/>
      <c r="R65" s="37"/>
    </row>
    <row r="66" spans="1:18" ht="40.15" customHeight="1" x14ac:dyDescent="0.35">
      <c r="B66" s="60"/>
      <c r="C66" s="227" t="s">
        <v>231</v>
      </c>
      <c r="D66" s="227"/>
      <c r="E66" s="227"/>
      <c r="F66" s="227"/>
      <c r="G66" s="227"/>
      <c r="H66" s="227"/>
      <c r="I66" s="227"/>
      <c r="J66" s="227"/>
      <c r="K66" s="227"/>
      <c r="L66" s="227"/>
      <c r="M66" s="227"/>
      <c r="N66" s="227"/>
      <c r="O66" s="227"/>
      <c r="Q66" s="36">
        <f>IF(B66="",1,0)</f>
        <v>1</v>
      </c>
      <c r="R66" s="37"/>
    </row>
    <row r="67" spans="1:18" ht="40.15" customHeight="1" x14ac:dyDescent="0.35">
      <c r="B67" s="60"/>
      <c r="C67" s="227" t="s">
        <v>232</v>
      </c>
      <c r="D67" s="227"/>
      <c r="E67" s="227"/>
      <c r="F67" s="227"/>
      <c r="G67" s="227"/>
      <c r="H67" s="227"/>
      <c r="I67" s="227"/>
      <c r="J67" s="227"/>
      <c r="K67" s="227"/>
      <c r="L67" s="227"/>
      <c r="M67" s="227"/>
      <c r="N67" s="227"/>
      <c r="O67" s="227"/>
      <c r="Q67" s="36">
        <f>IF(B67="",1,0)</f>
        <v>1</v>
      </c>
      <c r="R67" s="37"/>
    </row>
    <row r="68" spans="1:18" ht="40.15" customHeight="1" x14ac:dyDescent="0.35">
      <c r="B68" s="60"/>
      <c r="C68" s="227" t="s">
        <v>233</v>
      </c>
      <c r="D68" s="227"/>
      <c r="E68" s="227"/>
      <c r="F68" s="227"/>
      <c r="G68" s="227"/>
      <c r="H68" s="227"/>
      <c r="I68" s="227"/>
      <c r="J68" s="227"/>
      <c r="K68" s="227"/>
      <c r="L68" s="227"/>
      <c r="M68" s="227"/>
      <c r="N68" s="227"/>
      <c r="O68" s="227"/>
      <c r="Q68" s="36">
        <f>IF(B68="",1,0)</f>
        <v>1</v>
      </c>
      <c r="R68" s="37"/>
    </row>
    <row r="69" spans="1:18" ht="6" customHeight="1" x14ac:dyDescent="0.3">
      <c r="A69" s="51"/>
      <c r="B69" s="70"/>
      <c r="C69" s="58"/>
      <c r="D69" s="70"/>
      <c r="E69" s="70"/>
      <c r="F69" s="70"/>
      <c r="G69" s="70"/>
      <c r="H69" s="70"/>
      <c r="I69" s="70"/>
      <c r="J69" s="70"/>
      <c r="K69" s="51"/>
      <c r="L69" s="51"/>
      <c r="M69" s="51"/>
      <c r="N69" s="51"/>
      <c r="O69" s="51"/>
      <c r="P69" s="51"/>
      <c r="Q69" s="36"/>
      <c r="R69" s="37"/>
    </row>
    <row r="70" spans="1:18" ht="20.5" thickBot="1" x14ac:dyDescent="0.45">
      <c r="A70" s="93"/>
      <c r="B70" s="233" t="s">
        <v>62</v>
      </c>
      <c r="C70" s="233"/>
      <c r="D70" s="233"/>
      <c r="E70" s="233"/>
      <c r="F70" s="233"/>
      <c r="G70" s="233"/>
      <c r="H70" s="233"/>
      <c r="I70" s="233"/>
      <c r="J70" s="233"/>
      <c r="K70" s="233"/>
      <c r="L70" s="233"/>
      <c r="M70" s="233"/>
      <c r="N70" s="233"/>
      <c r="O70" s="233"/>
      <c r="P70" s="93"/>
      <c r="Q70" s="36"/>
      <c r="R70" s="36" t="s">
        <v>35</v>
      </c>
    </row>
    <row r="71" spans="1:18" x14ac:dyDescent="0.3">
      <c r="B71" s="63"/>
      <c r="C71" s="51"/>
      <c r="D71" s="51"/>
      <c r="E71" s="51"/>
      <c r="F71" s="51"/>
      <c r="G71" s="51"/>
      <c r="H71" s="51"/>
      <c r="I71" s="51"/>
      <c r="J71" s="51"/>
      <c r="K71" s="51"/>
      <c r="L71" s="51"/>
      <c r="M71" s="51"/>
      <c r="N71" s="51"/>
      <c r="O71" s="51"/>
      <c r="Q71" s="36"/>
      <c r="R71" s="36"/>
    </row>
    <row r="72" spans="1:18" ht="40.5" customHeight="1" x14ac:dyDescent="0.35">
      <c r="B72" s="60"/>
      <c r="C72" s="227" t="s">
        <v>242</v>
      </c>
      <c r="D72" s="227"/>
      <c r="E72" s="227"/>
      <c r="F72" s="227"/>
      <c r="G72" s="227"/>
      <c r="H72" s="227"/>
      <c r="I72" s="227"/>
      <c r="J72" s="227"/>
      <c r="K72" s="227"/>
      <c r="L72" s="227"/>
      <c r="M72" s="227"/>
      <c r="N72" s="227"/>
      <c r="O72" s="227"/>
      <c r="Q72" s="36"/>
      <c r="R72" s="36"/>
    </row>
    <row r="73" spans="1:18" ht="40.5" customHeight="1" x14ac:dyDescent="0.35">
      <c r="B73" s="60"/>
      <c r="C73" s="227" t="s">
        <v>241</v>
      </c>
      <c r="D73" s="227"/>
      <c r="E73" s="227"/>
      <c r="F73" s="227"/>
      <c r="G73" s="227"/>
      <c r="H73" s="227"/>
      <c r="I73" s="227"/>
      <c r="J73" s="227"/>
      <c r="K73" s="227"/>
      <c r="L73" s="227"/>
      <c r="M73" s="227"/>
      <c r="N73" s="227"/>
      <c r="O73" s="227"/>
      <c r="Q73" s="36"/>
      <c r="R73" s="36"/>
    </row>
    <row r="74" spans="1:18" s="71" customFormat="1" ht="25.15" customHeight="1" x14ac:dyDescent="0.35">
      <c r="B74" s="74"/>
      <c r="C74" s="167" t="s">
        <v>132</v>
      </c>
      <c r="E74" s="58"/>
      <c r="F74" s="70"/>
      <c r="G74" s="51"/>
      <c r="H74" s="70"/>
      <c r="I74" s="70"/>
      <c r="J74" s="70"/>
      <c r="K74" s="70"/>
      <c r="L74" s="70"/>
      <c r="M74" s="51"/>
      <c r="N74" s="51"/>
      <c r="O74" s="51"/>
    </row>
    <row r="75" spans="1:18" s="71" customFormat="1" ht="16.5" customHeight="1" x14ac:dyDescent="0.35">
      <c r="B75" s="60"/>
      <c r="C75" s="168" t="s">
        <v>238</v>
      </c>
      <c r="E75" s="73"/>
      <c r="F75" s="35"/>
      <c r="G75" s="72"/>
      <c r="H75" s="70"/>
      <c r="I75" s="70"/>
      <c r="J75" s="70"/>
      <c r="K75" s="72"/>
      <c r="L75" s="70"/>
      <c r="M75" s="51"/>
      <c r="N75" s="51"/>
      <c r="O75" s="51"/>
    </row>
    <row r="76" spans="1:18" s="71" customFormat="1" ht="16.5" customHeight="1" x14ac:dyDescent="0.35">
      <c r="B76" s="60"/>
      <c r="C76" s="168" t="s">
        <v>144</v>
      </c>
      <c r="E76" s="73"/>
      <c r="F76" s="35"/>
      <c r="G76" s="72"/>
      <c r="H76" s="70"/>
      <c r="I76" s="104"/>
      <c r="J76" s="92"/>
      <c r="K76" s="74"/>
      <c r="L76" s="70"/>
      <c r="M76" s="51"/>
      <c r="N76" s="51"/>
      <c r="O76" s="51"/>
    </row>
    <row r="77" spans="1:18" s="71" customFormat="1" ht="16.5" customHeight="1" x14ac:dyDescent="0.35">
      <c r="B77" s="60"/>
      <c r="C77" s="168" t="s">
        <v>67</v>
      </c>
      <c r="E77" s="73"/>
      <c r="F77" s="35"/>
      <c r="G77" s="72"/>
      <c r="H77" s="70"/>
      <c r="I77" s="92"/>
      <c r="J77" s="92"/>
      <c r="K77" s="74"/>
      <c r="L77" s="70"/>
      <c r="M77" s="51"/>
      <c r="N77" s="51"/>
      <c r="O77" s="51"/>
    </row>
    <row r="78" spans="1:18" s="71" customFormat="1" ht="16.5" customHeight="1" x14ac:dyDescent="0.35">
      <c r="B78" s="60"/>
      <c r="C78" s="168" t="s">
        <v>133</v>
      </c>
      <c r="E78" s="73"/>
      <c r="F78" s="35"/>
      <c r="G78" s="72"/>
      <c r="H78" s="70"/>
      <c r="I78" s="92"/>
      <c r="J78" s="92"/>
      <c r="K78" s="74"/>
      <c r="L78" s="70"/>
      <c r="M78" s="51"/>
      <c r="N78" s="51"/>
      <c r="O78" s="51"/>
    </row>
    <row r="79" spans="1:18" s="71" customFormat="1" ht="23.25" customHeight="1" x14ac:dyDescent="0.35">
      <c r="B79" s="92"/>
      <c r="C79" s="169" t="s">
        <v>68</v>
      </c>
      <c r="E79" s="58"/>
      <c r="F79" s="35"/>
      <c r="G79" s="74"/>
      <c r="H79" s="70"/>
      <c r="I79" s="70"/>
      <c r="J79" s="51"/>
      <c r="K79" s="51"/>
      <c r="L79" s="70"/>
      <c r="M79" s="51"/>
      <c r="N79" s="51"/>
      <c r="O79" s="51"/>
    </row>
    <row r="80" spans="1:18" s="71" customFormat="1" ht="16.5" customHeight="1" x14ac:dyDescent="0.35">
      <c r="B80" s="60"/>
      <c r="C80" s="168" t="s">
        <v>69</v>
      </c>
      <c r="E80" s="73"/>
      <c r="F80" s="35"/>
      <c r="G80" s="74"/>
      <c r="H80" s="70"/>
      <c r="I80" s="70"/>
      <c r="J80" s="70"/>
      <c r="K80" s="51"/>
      <c r="L80" s="70"/>
      <c r="M80" s="51"/>
      <c r="N80" s="51"/>
      <c r="O80" s="51"/>
    </row>
    <row r="81" spans="1:28" s="71" customFormat="1" ht="16.5" customHeight="1" x14ac:dyDescent="0.35">
      <c r="B81" s="60"/>
      <c r="C81" s="168" t="s">
        <v>70</v>
      </c>
      <c r="E81" s="73"/>
      <c r="F81" s="35"/>
      <c r="G81" s="74"/>
      <c r="H81" s="70"/>
      <c r="I81" s="70"/>
      <c r="J81" s="70"/>
      <c r="K81" s="51"/>
      <c r="L81" s="70"/>
      <c r="M81" s="51"/>
      <c r="N81" s="51"/>
      <c r="O81" s="51"/>
    </row>
    <row r="82" spans="1:28" s="71" customFormat="1" ht="16.5" customHeight="1" thickBot="1" x14ac:dyDescent="0.4">
      <c r="B82" s="75"/>
      <c r="C82" s="75"/>
      <c r="D82" s="75"/>
      <c r="E82" s="75"/>
      <c r="F82" s="75"/>
      <c r="G82" s="75"/>
      <c r="H82" s="75"/>
      <c r="I82" s="76"/>
      <c r="J82" s="75"/>
      <c r="K82" s="75"/>
      <c r="L82" s="75"/>
      <c r="M82" s="75"/>
      <c r="N82" s="75"/>
      <c r="O82" s="76"/>
    </row>
    <row r="83" spans="1:28" s="71" customFormat="1" ht="9.75" customHeight="1" x14ac:dyDescent="0.35">
      <c r="B83" s="77"/>
      <c r="C83" s="77"/>
      <c r="D83" s="77"/>
      <c r="E83" s="77"/>
      <c r="F83" s="77"/>
      <c r="G83" s="77"/>
      <c r="H83" s="77"/>
      <c r="I83" s="48"/>
      <c r="J83" s="77"/>
      <c r="K83" s="77"/>
      <c r="L83" s="77"/>
      <c r="M83" s="77"/>
      <c r="N83" s="77"/>
      <c r="O83" s="48"/>
    </row>
    <row r="84" spans="1:28" s="89" customFormat="1" ht="21" customHeight="1" x14ac:dyDescent="0.35">
      <c r="B84" s="228" t="s">
        <v>128</v>
      </c>
      <c r="C84" s="228"/>
      <c r="D84" s="228"/>
      <c r="E84" s="228"/>
      <c r="F84" s="228"/>
      <c r="G84" s="228"/>
      <c r="H84" s="228"/>
      <c r="I84" s="228"/>
      <c r="J84" s="228"/>
      <c r="K84" s="228"/>
      <c r="L84" s="228"/>
      <c r="M84" s="228"/>
      <c r="N84" s="228"/>
      <c r="O84" s="228"/>
      <c r="Q84" s="90"/>
      <c r="R84" s="91"/>
    </row>
    <row r="85" spans="1:28" ht="16.25" customHeight="1" x14ac:dyDescent="0.3">
      <c r="B85" s="22"/>
      <c r="C85" s="170" t="s">
        <v>239</v>
      </c>
      <c r="J85" s="38" t="str">
        <f>IF((B85&lt;M34*0.1), "The number of accessible units does not comply with mandatory requirements","")</f>
        <v/>
      </c>
      <c r="Q85" s="36">
        <f>IF(B85="",1,0)</f>
        <v>1</v>
      </c>
      <c r="R85" s="37"/>
    </row>
    <row r="86" spans="1:28" ht="16.25" customHeight="1" x14ac:dyDescent="0.3">
      <c r="B86" s="22"/>
      <c r="C86" s="170" t="s">
        <v>240</v>
      </c>
      <c r="D86" s="28"/>
      <c r="E86" s="28"/>
      <c r="F86" s="28"/>
      <c r="G86" s="28"/>
      <c r="H86" s="28"/>
      <c r="J86" s="38" t="str">
        <f>IF((B86&lt;M34*0.02), "The number of sensory impaired units does not comply with mandatory requirements","")</f>
        <v/>
      </c>
      <c r="L86" s="70"/>
      <c r="Q86" s="36">
        <f>IF(B86="",1,0)</f>
        <v>1</v>
      </c>
      <c r="R86" s="37"/>
    </row>
    <row r="87" spans="1:28" ht="16.25" customHeight="1" x14ac:dyDescent="0.3">
      <c r="B87" s="22"/>
      <c r="C87" s="170" t="s">
        <v>61</v>
      </c>
      <c r="D87" s="28"/>
      <c r="E87" s="28"/>
      <c r="F87" s="28"/>
      <c r="G87" s="28"/>
      <c r="H87" s="28"/>
      <c r="I87" s="28"/>
      <c r="J87" s="38" t="str">
        <f>IF((B87&lt;M35*0.2), "The number of Adaptable units does not comply with mandatory requirements","")</f>
        <v/>
      </c>
      <c r="K87" s="62"/>
      <c r="Q87" s="36">
        <f>IF(B87="",1,0)</f>
        <v>1</v>
      </c>
      <c r="R87" s="36"/>
    </row>
    <row r="88" spans="1:28" ht="12.75" customHeight="1" x14ac:dyDescent="0.3">
      <c r="B88" s="70"/>
      <c r="C88" s="58"/>
      <c r="D88" s="70"/>
      <c r="E88" s="70"/>
      <c r="F88" s="70"/>
      <c r="G88" s="70"/>
      <c r="H88" s="70"/>
      <c r="I88" s="70"/>
      <c r="J88" s="70"/>
      <c r="Q88" s="36"/>
      <c r="R88" s="37"/>
    </row>
    <row r="89" spans="1:28" s="71" customFormat="1" ht="31.5" customHeight="1" thickBot="1" x14ac:dyDescent="0.5">
      <c r="B89" s="236" t="s">
        <v>66</v>
      </c>
      <c r="C89" s="236"/>
      <c r="D89" s="236"/>
      <c r="E89" s="236"/>
      <c r="F89" s="236"/>
      <c r="G89" s="236"/>
      <c r="H89" s="236"/>
      <c r="I89" s="236"/>
      <c r="J89" s="236"/>
      <c r="K89" s="236"/>
      <c r="L89" s="236"/>
      <c r="M89" s="236"/>
      <c r="N89" s="236"/>
      <c r="O89" s="236"/>
    </row>
    <row r="90" spans="1:28" s="71" customFormat="1" ht="128.25" customHeight="1" thickBot="1" x14ac:dyDescent="0.4">
      <c r="A90" s="98"/>
      <c r="B90" s="201" t="s">
        <v>235</v>
      </c>
      <c r="C90" s="202"/>
      <c r="D90" s="202"/>
      <c r="E90" s="202"/>
      <c r="F90" s="202"/>
      <c r="G90" s="202"/>
      <c r="H90" s="202"/>
      <c r="I90" s="202"/>
      <c r="J90" s="202"/>
      <c r="K90" s="202"/>
      <c r="L90" s="202"/>
      <c r="M90" s="202"/>
      <c r="N90" s="202"/>
      <c r="O90" s="202"/>
      <c r="P90" s="98"/>
      <c r="S90" s="234"/>
      <c r="T90" s="234"/>
      <c r="U90" s="234"/>
      <c r="V90" s="234"/>
      <c r="W90" s="234"/>
      <c r="X90" s="234"/>
      <c r="Y90" s="234"/>
      <c r="Z90" s="234"/>
      <c r="AA90" s="234"/>
      <c r="AB90" s="234"/>
    </row>
    <row r="91" spans="1:28" s="71" customFormat="1" ht="22.9" customHeight="1" x14ac:dyDescent="0.35">
      <c r="A91" s="99"/>
      <c r="B91" s="78"/>
      <c r="C91" s="78"/>
      <c r="D91" s="100" t="s">
        <v>71</v>
      </c>
      <c r="E91" s="78"/>
      <c r="F91" s="79"/>
      <c r="G91" s="78"/>
      <c r="H91" s="78"/>
      <c r="I91" s="79"/>
      <c r="J91" s="78"/>
      <c r="K91" s="78"/>
      <c r="L91" s="78"/>
      <c r="M91" s="78"/>
      <c r="N91" s="78"/>
      <c r="O91" s="79"/>
      <c r="P91" s="99"/>
    </row>
    <row r="92" spans="1:28" s="71" customFormat="1" ht="24" customHeight="1" x14ac:dyDescent="0.35">
      <c r="B92" s="60"/>
      <c r="C92" s="49"/>
      <c r="D92" s="241" t="s">
        <v>236</v>
      </c>
      <c r="E92" s="241"/>
      <c r="F92" s="241"/>
      <c r="G92" s="241"/>
      <c r="H92" s="241"/>
      <c r="I92" s="241"/>
      <c r="J92" s="241"/>
      <c r="K92" s="241"/>
      <c r="L92" s="241"/>
      <c r="M92" s="241"/>
      <c r="N92" s="241"/>
      <c r="O92" s="241"/>
    </row>
    <row r="93" spans="1:28" s="71" customFormat="1" ht="10.15" customHeight="1" x14ac:dyDescent="0.35">
      <c r="B93" s="49"/>
      <c r="C93" s="49"/>
      <c r="D93" s="240"/>
      <c r="E93" s="240"/>
      <c r="F93" s="240"/>
      <c r="G93" s="240"/>
      <c r="H93" s="240"/>
      <c r="I93" s="240"/>
      <c r="J93" s="240"/>
      <c r="K93" s="240"/>
      <c r="L93" s="240"/>
      <c r="M93" s="240"/>
      <c r="N93" s="240"/>
      <c r="O93" s="240"/>
    </row>
    <row r="94" spans="1:28" s="71" customFormat="1" ht="24" customHeight="1" x14ac:dyDescent="0.35">
      <c r="B94" s="60"/>
      <c r="C94" s="49"/>
      <c r="D94" s="240" t="s">
        <v>237</v>
      </c>
      <c r="E94" s="240"/>
      <c r="F94" s="240"/>
      <c r="G94" s="240"/>
      <c r="H94" s="240"/>
      <c r="I94" s="240"/>
      <c r="J94" s="240"/>
      <c r="K94" s="240"/>
      <c r="L94" s="240"/>
      <c r="M94" s="240"/>
      <c r="N94" s="240"/>
      <c r="O94" s="240"/>
    </row>
    <row r="95" spans="1:28" s="71" customFormat="1" ht="15.75" customHeight="1" thickBot="1" x14ac:dyDescent="0.4">
      <c r="A95" s="101"/>
      <c r="B95" s="105"/>
      <c r="C95" s="105"/>
      <c r="D95" s="105"/>
      <c r="E95" s="80"/>
      <c r="F95" s="80"/>
      <c r="G95" s="80"/>
      <c r="H95" s="80"/>
      <c r="I95" s="80"/>
      <c r="J95" s="80"/>
      <c r="K95" s="80"/>
      <c r="L95" s="76"/>
      <c r="M95" s="81"/>
      <c r="N95" s="76"/>
      <c r="O95" s="76"/>
      <c r="P95" s="101"/>
    </row>
    <row r="96" spans="1:28" s="71" customFormat="1" ht="16.5" customHeight="1" thickBot="1" x14ac:dyDescent="0.4">
      <c r="B96" s="49"/>
      <c r="C96" s="49"/>
      <c r="D96" s="92"/>
      <c r="E96" s="49"/>
      <c r="F96" s="49"/>
      <c r="G96" s="49"/>
      <c r="H96" s="49"/>
      <c r="I96" s="49"/>
      <c r="J96" s="49"/>
      <c r="K96" s="49"/>
      <c r="L96" s="48"/>
      <c r="M96" s="61"/>
      <c r="N96" s="48"/>
      <c r="O96" s="48"/>
    </row>
    <row r="97" spans="2:19" s="71" customFormat="1" ht="82.15" customHeight="1" thickTop="1" x14ac:dyDescent="0.35">
      <c r="B97" s="151" t="s">
        <v>212</v>
      </c>
      <c r="C97" s="151"/>
      <c r="D97" s="152" t="s">
        <v>220</v>
      </c>
      <c r="E97" s="153" t="s">
        <v>213</v>
      </c>
      <c r="F97" s="139"/>
      <c r="G97" s="164" t="str">
        <f>IF(SUM(S99:S184)&lt;10,"A minimum of "&amp;10-SUM(S99:S184)&amp;" more Universal Design feature(s) must be selected for 10 Points","")</f>
        <v>A minimum of 10 more Universal Design feature(s) must be selected for 10 Points</v>
      </c>
      <c r="H97" s="140"/>
      <c r="I97" s="141"/>
      <c r="J97" s="139"/>
      <c r="K97" s="139"/>
      <c r="L97" s="142"/>
      <c r="M97" s="143"/>
      <c r="N97" s="142"/>
      <c r="O97" s="162"/>
    </row>
    <row r="98" spans="2:19" s="71" customFormat="1" ht="16.5" customHeight="1" thickBot="1" x14ac:dyDescent="0.4">
      <c r="B98" s="237" t="s">
        <v>72</v>
      </c>
      <c r="C98" s="238"/>
      <c r="D98" s="238"/>
      <c r="E98" s="238"/>
      <c r="F98" s="238"/>
      <c r="G98" s="238"/>
      <c r="H98" s="238"/>
      <c r="I98" s="238"/>
      <c r="J98" s="238"/>
      <c r="K98" s="238"/>
      <c r="L98" s="238"/>
      <c r="M98" s="238"/>
      <c r="N98" s="238"/>
      <c r="O98" s="239"/>
    </row>
    <row r="99" spans="2:19" s="71" customFormat="1" ht="16.5" customHeight="1" thickTop="1" thickBot="1" x14ac:dyDescent="0.4">
      <c r="B99" s="60"/>
      <c r="C99" s="151"/>
      <c r="D99" s="60"/>
      <c r="E99" s="166"/>
      <c r="F99" s="83">
        <v>1.1000000000000001</v>
      </c>
      <c r="G99" s="123" t="s">
        <v>194</v>
      </c>
      <c r="H99" s="115"/>
      <c r="I99" s="115"/>
      <c r="J99" s="115"/>
      <c r="K99" s="115"/>
      <c r="L99" s="115"/>
      <c r="M99" s="115"/>
      <c r="N99" s="115"/>
      <c r="O99" s="116"/>
      <c r="Q99" s="59">
        <f>IF(B99="X",1,0)</f>
        <v>0</v>
      </c>
      <c r="R99" s="59">
        <f t="shared" ref="R99:S112" si="0">IF(C99="X",1,0)</f>
        <v>0</v>
      </c>
      <c r="S99" s="59">
        <f t="shared" si="0"/>
        <v>0</v>
      </c>
    </row>
    <row r="100" spans="2:19" s="71" customFormat="1" ht="16.5" customHeight="1" thickTop="1" thickBot="1" x14ac:dyDescent="0.4">
      <c r="B100" s="60"/>
      <c r="C100" s="151"/>
      <c r="D100" s="60"/>
      <c r="E100" s="166"/>
      <c r="F100" s="84">
        <v>1.2</v>
      </c>
      <c r="G100" s="126" t="s">
        <v>195</v>
      </c>
      <c r="H100" s="115"/>
      <c r="I100" s="115"/>
      <c r="J100" s="115"/>
      <c r="K100" s="115"/>
      <c r="L100" s="115"/>
      <c r="M100" s="115"/>
      <c r="N100" s="115"/>
      <c r="O100" s="116"/>
      <c r="Q100" s="59">
        <f t="shared" ref="Q100:Q155" si="1">IF(B100="X",1,0)</f>
        <v>0</v>
      </c>
      <c r="R100" s="59">
        <f t="shared" si="0"/>
        <v>0</v>
      </c>
      <c r="S100" s="59">
        <f t="shared" si="0"/>
        <v>0</v>
      </c>
    </row>
    <row r="101" spans="2:19" s="71" customFormat="1" ht="16.5" customHeight="1" thickTop="1" thickBot="1" x14ac:dyDescent="0.4">
      <c r="B101" s="60"/>
      <c r="C101" s="151"/>
      <c r="D101" s="60"/>
      <c r="E101" s="166"/>
      <c r="F101" s="84">
        <v>1.3</v>
      </c>
      <c r="G101" s="126" t="s">
        <v>196</v>
      </c>
      <c r="H101" s="115"/>
      <c r="I101" s="115"/>
      <c r="J101" s="115"/>
      <c r="K101" s="115"/>
      <c r="L101" s="115"/>
      <c r="M101" s="115"/>
      <c r="N101" s="115"/>
      <c r="O101" s="116"/>
      <c r="Q101" s="59">
        <f t="shared" si="1"/>
        <v>0</v>
      </c>
      <c r="R101" s="59">
        <f t="shared" si="0"/>
        <v>0</v>
      </c>
      <c r="S101" s="59">
        <f t="shared" si="0"/>
        <v>0</v>
      </c>
    </row>
    <row r="102" spans="2:19" s="71" customFormat="1" ht="16.5" customHeight="1" thickTop="1" thickBot="1" x14ac:dyDescent="0.4">
      <c r="B102" s="60"/>
      <c r="C102" s="151"/>
      <c r="D102" s="60"/>
      <c r="E102" s="166"/>
      <c r="F102" s="84">
        <v>1.4</v>
      </c>
      <c r="G102" s="126" t="s">
        <v>197</v>
      </c>
      <c r="H102" s="115"/>
      <c r="I102" s="115"/>
      <c r="J102" s="115"/>
      <c r="K102" s="115"/>
      <c r="L102" s="115"/>
      <c r="M102" s="115"/>
      <c r="N102" s="115"/>
      <c r="O102" s="116"/>
      <c r="Q102" s="59">
        <f t="shared" si="1"/>
        <v>0</v>
      </c>
      <c r="R102" s="59">
        <f t="shared" si="0"/>
        <v>0</v>
      </c>
      <c r="S102" s="59">
        <f t="shared" si="0"/>
        <v>0</v>
      </c>
    </row>
    <row r="103" spans="2:19" s="71" customFormat="1" ht="16.5" customHeight="1" thickTop="1" x14ac:dyDescent="0.35">
      <c r="B103" s="60"/>
      <c r="C103" s="151"/>
      <c r="D103" s="60"/>
      <c r="E103" s="166"/>
      <c r="F103" s="85">
        <v>1.5</v>
      </c>
      <c r="G103" s="126" t="s">
        <v>73</v>
      </c>
      <c r="H103" s="115"/>
      <c r="I103" s="115"/>
      <c r="J103" s="115"/>
      <c r="K103" s="115"/>
      <c r="L103" s="115"/>
      <c r="M103" s="115"/>
      <c r="N103" s="115"/>
      <c r="O103" s="116"/>
      <c r="Q103" s="59">
        <f t="shared" si="1"/>
        <v>0</v>
      </c>
      <c r="R103" s="59">
        <f t="shared" si="0"/>
        <v>0</v>
      </c>
      <c r="S103" s="59">
        <f t="shared" si="0"/>
        <v>0</v>
      </c>
    </row>
    <row r="104" spans="2:19" s="71" customFormat="1" ht="16.5" customHeight="1" thickBot="1" x14ac:dyDescent="0.4">
      <c r="B104" s="163" t="s">
        <v>74</v>
      </c>
      <c r="C104" s="117"/>
      <c r="D104" s="117"/>
      <c r="E104" s="117"/>
      <c r="F104" s="117"/>
      <c r="G104" s="117"/>
      <c r="H104" s="117"/>
      <c r="I104" s="117"/>
      <c r="J104" s="117"/>
      <c r="K104" s="117"/>
      <c r="L104" s="117"/>
      <c r="M104" s="117"/>
      <c r="N104" s="117"/>
      <c r="O104" s="118"/>
      <c r="Q104" s="59">
        <f t="shared" si="1"/>
        <v>0</v>
      </c>
      <c r="R104" s="59">
        <f t="shared" si="0"/>
        <v>0</v>
      </c>
      <c r="S104" s="59">
        <f t="shared" si="0"/>
        <v>0</v>
      </c>
    </row>
    <row r="105" spans="2:19" s="71" customFormat="1" ht="16.5" customHeight="1" thickTop="1" thickBot="1" x14ac:dyDescent="0.4">
      <c r="B105" s="60"/>
      <c r="C105" s="151"/>
      <c r="D105" s="60"/>
      <c r="E105" s="166"/>
      <c r="F105" s="83">
        <v>2.1</v>
      </c>
      <c r="G105" s="123" t="s">
        <v>145</v>
      </c>
      <c r="H105" s="124"/>
      <c r="I105" s="124"/>
      <c r="J105" s="124"/>
      <c r="K105" s="124"/>
      <c r="L105" s="124"/>
      <c r="M105" s="124"/>
      <c r="N105" s="124"/>
      <c r="O105" s="125"/>
      <c r="Q105" s="59">
        <f t="shared" si="1"/>
        <v>0</v>
      </c>
      <c r="R105" s="59">
        <f t="shared" si="0"/>
        <v>0</v>
      </c>
      <c r="S105" s="59">
        <f t="shared" si="0"/>
        <v>0</v>
      </c>
    </row>
    <row r="106" spans="2:19" s="71" customFormat="1" ht="16.5" customHeight="1" thickTop="1" thickBot="1" x14ac:dyDescent="0.4">
      <c r="B106" s="60"/>
      <c r="C106" s="151"/>
      <c r="D106" s="60"/>
      <c r="E106" s="166"/>
      <c r="F106" s="84">
        <v>2.2000000000000002</v>
      </c>
      <c r="G106" s="126" t="s">
        <v>76</v>
      </c>
      <c r="H106" s="127"/>
      <c r="I106" s="127"/>
      <c r="J106" s="127"/>
      <c r="K106" s="127"/>
      <c r="L106" s="127"/>
      <c r="M106" s="127"/>
      <c r="N106" s="127"/>
      <c r="O106" s="128"/>
      <c r="Q106" s="59">
        <f t="shared" si="1"/>
        <v>0</v>
      </c>
      <c r="R106" s="59">
        <f t="shared" si="0"/>
        <v>0</v>
      </c>
      <c r="S106" s="59">
        <f t="shared" si="0"/>
        <v>0</v>
      </c>
    </row>
    <row r="107" spans="2:19" s="71" customFormat="1" ht="31.15" customHeight="1" thickTop="1" thickBot="1" x14ac:dyDescent="0.4">
      <c r="B107" s="60"/>
      <c r="C107" s="151"/>
      <c r="D107" s="60"/>
      <c r="E107" s="166"/>
      <c r="F107" s="149">
        <v>2.2999999999999998</v>
      </c>
      <c r="G107" s="224" t="s">
        <v>146</v>
      </c>
      <c r="H107" s="225"/>
      <c r="I107" s="225"/>
      <c r="J107" s="225"/>
      <c r="K107" s="225"/>
      <c r="L107" s="225"/>
      <c r="M107" s="225"/>
      <c r="N107" s="225"/>
      <c r="O107" s="226"/>
      <c r="Q107" s="59">
        <f t="shared" si="1"/>
        <v>0</v>
      </c>
      <c r="R107" s="59">
        <f t="shared" si="0"/>
        <v>0</v>
      </c>
      <c r="S107" s="59">
        <f t="shared" si="0"/>
        <v>0</v>
      </c>
    </row>
    <row r="108" spans="2:19" s="71" customFormat="1" ht="16.5" customHeight="1" thickTop="1" thickBot="1" x14ac:dyDescent="0.4">
      <c r="B108" s="60"/>
      <c r="C108" s="151"/>
      <c r="D108" s="60"/>
      <c r="E108" s="166"/>
      <c r="F108" s="84">
        <v>2.4</v>
      </c>
      <c r="G108" s="126" t="s">
        <v>211</v>
      </c>
      <c r="H108" s="124"/>
      <c r="I108" s="124"/>
      <c r="J108" s="124"/>
      <c r="K108" s="124"/>
      <c r="L108" s="124"/>
      <c r="M108" s="124"/>
      <c r="N108" s="124"/>
      <c r="O108" s="125"/>
      <c r="Q108" s="59">
        <f t="shared" si="1"/>
        <v>0</v>
      </c>
      <c r="R108" s="59">
        <f t="shared" si="0"/>
        <v>0</v>
      </c>
      <c r="S108" s="59">
        <f t="shared" si="0"/>
        <v>0</v>
      </c>
    </row>
    <row r="109" spans="2:19" s="71" customFormat="1" ht="16.5" customHeight="1" thickTop="1" x14ac:dyDescent="0.35">
      <c r="B109" s="60"/>
      <c r="C109" s="151"/>
      <c r="D109" s="60"/>
      <c r="E109" s="166"/>
      <c r="F109" s="84">
        <v>2.5</v>
      </c>
      <c r="G109" s="123" t="s">
        <v>75</v>
      </c>
      <c r="H109" s="124"/>
      <c r="I109" s="124"/>
      <c r="J109" s="124"/>
      <c r="K109" s="124"/>
      <c r="L109" s="124"/>
      <c r="M109" s="124"/>
      <c r="N109" s="124"/>
      <c r="O109" s="125"/>
      <c r="Q109" s="59">
        <f t="shared" si="1"/>
        <v>0</v>
      </c>
      <c r="R109" s="59">
        <f t="shared" si="0"/>
        <v>0</v>
      </c>
      <c r="S109" s="59">
        <f t="shared" si="0"/>
        <v>0</v>
      </c>
    </row>
    <row r="110" spans="2:19" s="71" customFormat="1" ht="16.5" customHeight="1" thickBot="1" x14ac:dyDescent="0.4">
      <c r="B110" s="163" t="s">
        <v>77</v>
      </c>
      <c r="C110" s="117"/>
      <c r="D110" s="117"/>
      <c r="E110" s="117"/>
      <c r="F110" s="117"/>
      <c r="G110" s="117"/>
      <c r="H110" s="117"/>
      <c r="I110" s="117"/>
      <c r="J110" s="117"/>
      <c r="K110" s="117"/>
      <c r="L110" s="117"/>
      <c r="M110" s="117"/>
      <c r="N110" s="117"/>
      <c r="O110" s="118"/>
      <c r="Q110" s="59">
        <f t="shared" si="1"/>
        <v>0</v>
      </c>
      <c r="R110" s="59">
        <f t="shared" si="0"/>
        <v>0</v>
      </c>
      <c r="S110" s="59">
        <f t="shared" si="0"/>
        <v>0</v>
      </c>
    </row>
    <row r="111" spans="2:19" s="71" customFormat="1" ht="16.149999999999999" customHeight="1" thickTop="1" thickBot="1" x14ac:dyDescent="0.4">
      <c r="B111" s="60"/>
      <c r="C111" s="151"/>
      <c r="D111" s="60"/>
      <c r="E111" s="166"/>
      <c r="F111" s="83">
        <v>3.1</v>
      </c>
      <c r="G111" s="126" t="s">
        <v>147</v>
      </c>
      <c r="H111" s="119"/>
      <c r="I111" s="119"/>
      <c r="J111" s="119"/>
      <c r="K111" s="119"/>
      <c r="L111" s="119"/>
      <c r="M111" s="119"/>
      <c r="N111" s="119"/>
      <c r="O111" s="120"/>
      <c r="Q111" s="59">
        <f t="shared" si="1"/>
        <v>0</v>
      </c>
      <c r="R111" s="59">
        <f t="shared" si="0"/>
        <v>0</v>
      </c>
      <c r="S111" s="59">
        <f t="shared" si="0"/>
        <v>0</v>
      </c>
    </row>
    <row r="112" spans="2:19" s="71" customFormat="1" ht="16.5" customHeight="1" thickTop="1" thickBot="1" x14ac:dyDescent="0.4">
      <c r="B112" s="60"/>
      <c r="C112" s="151"/>
      <c r="D112" s="60"/>
      <c r="E112" s="166"/>
      <c r="F112" s="84">
        <v>3.2</v>
      </c>
      <c r="G112" s="126" t="s">
        <v>206</v>
      </c>
      <c r="H112" s="115"/>
      <c r="I112" s="115"/>
      <c r="J112" s="115"/>
      <c r="K112" s="115"/>
      <c r="L112" s="115"/>
      <c r="M112" s="115"/>
      <c r="N112" s="115"/>
      <c r="O112" s="116"/>
      <c r="Q112" s="59">
        <f t="shared" si="1"/>
        <v>0</v>
      </c>
      <c r="R112" s="59">
        <f t="shared" si="0"/>
        <v>0</v>
      </c>
      <c r="S112" s="59">
        <f t="shared" si="0"/>
        <v>0</v>
      </c>
    </row>
    <row r="113" spans="1:19" s="71" customFormat="1" ht="16.5" customHeight="1" thickTop="1" thickBot="1" x14ac:dyDescent="0.4">
      <c r="B113" s="60"/>
      <c r="C113" s="151"/>
      <c r="D113" s="60"/>
      <c r="E113" s="166"/>
      <c r="F113" s="84">
        <v>3.3</v>
      </c>
      <c r="G113" s="126" t="s">
        <v>148</v>
      </c>
      <c r="H113" s="115"/>
      <c r="I113" s="115"/>
      <c r="J113" s="115"/>
      <c r="K113" s="115"/>
      <c r="L113" s="115"/>
      <c r="M113" s="115"/>
      <c r="N113" s="115"/>
      <c r="O113" s="116"/>
      <c r="Q113" s="59">
        <f t="shared" si="1"/>
        <v>0</v>
      </c>
      <c r="R113" s="59">
        <f t="shared" ref="R113:R170" si="2">IF(C113="X",1,0)</f>
        <v>0</v>
      </c>
      <c r="S113" s="59">
        <f t="shared" ref="S113:S170" si="3">IF(D113="X",1,0)</f>
        <v>0</v>
      </c>
    </row>
    <row r="114" spans="1:19" s="71" customFormat="1" ht="16.5" customHeight="1" thickTop="1" thickBot="1" x14ac:dyDescent="0.4">
      <c r="B114" s="60"/>
      <c r="C114" s="151"/>
      <c r="D114" s="60"/>
      <c r="E114" s="166"/>
      <c r="F114" s="84">
        <v>3.4</v>
      </c>
      <c r="G114" s="126" t="s">
        <v>207</v>
      </c>
      <c r="H114" s="115"/>
      <c r="I114" s="115"/>
      <c r="J114" s="115"/>
      <c r="K114" s="115"/>
      <c r="L114" s="115"/>
      <c r="M114" s="115"/>
      <c r="N114" s="115"/>
      <c r="O114" s="116"/>
      <c r="Q114" s="59">
        <f t="shared" si="1"/>
        <v>0</v>
      </c>
      <c r="R114" s="59">
        <f t="shared" si="2"/>
        <v>0</v>
      </c>
      <c r="S114" s="59">
        <f t="shared" si="3"/>
        <v>0</v>
      </c>
    </row>
    <row r="115" spans="1:19" s="71" customFormat="1" ht="16.5" thickTop="1" thickBot="1" x14ac:dyDescent="0.4">
      <c r="B115" s="60"/>
      <c r="C115" s="151"/>
      <c r="D115" s="60"/>
      <c r="E115" s="166"/>
      <c r="F115" s="84">
        <v>3.5</v>
      </c>
      <c r="G115" s="126" t="s">
        <v>208</v>
      </c>
      <c r="H115" s="119"/>
      <c r="I115" s="119"/>
      <c r="J115" s="119"/>
      <c r="K115" s="119"/>
      <c r="L115" s="119"/>
      <c r="M115" s="119"/>
      <c r="N115" s="119"/>
      <c r="O115" s="120"/>
      <c r="Q115" s="59">
        <f t="shared" si="1"/>
        <v>0</v>
      </c>
      <c r="R115" s="59">
        <f t="shared" si="2"/>
        <v>0</v>
      </c>
      <c r="S115" s="59">
        <f t="shared" si="3"/>
        <v>0</v>
      </c>
    </row>
    <row r="116" spans="1:19" s="71" customFormat="1" ht="16.5" customHeight="1" thickTop="1" thickBot="1" x14ac:dyDescent="0.4">
      <c r="B116" s="60"/>
      <c r="C116" s="151"/>
      <c r="D116" s="60"/>
      <c r="E116" s="166"/>
      <c r="F116" s="84">
        <v>3.6</v>
      </c>
      <c r="G116" s="126" t="s">
        <v>149</v>
      </c>
      <c r="H116" s="115"/>
      <c r="I116" s="115"/>
      <c r="J116" s="115"/>
      <c r="K116" s="115"/>
      <c r="L116" s="115"/>
      <c r="M116" s="115"/>
      <c r="N116" s="115"/>
      <c r="O116" s="116"/>
      <c r="Q116" s="59">
        <f t="shared" si="1"/>
        <v>0</v>
      </c>
      <c r="R116" s="59">
        <f t="shared" si="2"/>
        <v>0</v>
      </c>
      <c r="S116" s="59">
        <f t="shared" si="3"/>
        <v>0</v>
      </c>
    </row>
    <row r="117" spans="1:19" s="71" customFormat="1" ht="16.5" customHeight="1" thickTop="1" thickBot="1" x14ac:dyDescent="0.4">
      <c r="B117" s="60"/>
      <c r="C117" s="151"/>
      <c r="D117" s="60"/>
      <c r="E117" s="166"/>
      <c r="F117" s="84">
        <v>3.7</v>
      </c>
      <c r="G117" s="126" t="s">
        <v>209</v>
      </c>
      <c r="H117" s="115"/>
      <c r="I117" s="115"/>
      <c r="J117" s="115"/>
      <c r="K117" s="115"/>
      <c r="L117" s="115"/>
      <c r="M117" s="115"/>
      <c r="N117" s="115"/>
      <c r="O117" s="116"/>
      <c r="Q117" s="59">
        <f t="shared" si="1"/>
        <v>0</v>
      </c>
      <c r="R117" s="59">
        <f t="shared" si="2"/>
        <v>0</v>
      </c>
      <c r="S117" s="59">
        <f t="shared" si="3"/>
        <v>0</v>
      </c>
    </row>
    <row r="118" spans="1:19" s="71" customFormat="1" ht="16.5" customHeight="1" thickTop="1" thickBot="1" x14ac:dyDescent="0.4">
      <c r="B118" s="60"/>
      <c r="C118" s="151"/>
      <c r="D118" s="60"/>
      <c r="E118" s="166"/>
      <c r="F118" s="84">
        <v>3.8</v>
      </c>
      <c r="G118" s="126" t="s">
        <v>210</v>
      </c>
      <c r="H118" s="115"/>
      <c r="I118" s="115"/>
      <c r="J118" s="115"/>
      <c r="K118" s="115"/>
      <c r="L118" s="115"/>
      <c r="M118" s="115"/>
      <c r="N118" s="115"/>
      <c r="O118" s="116"/>
      <c r="Q118" s="59">
        <f t="shared" si="1"/>
        <v>0</v>
      </c>
      <c r="R118" s="59">
        <f t="shared" si="2"/>
        <v>0</v>
      </c>
      <c r="S118" s="59">
        <f t="shared" si="3"/>
        <v>0</v>
      </c>
    </row>
    <row r="119" spans="1:19" s="71" customFormat="1" ht="16.5" customHeight="1" thickTop="1" thickBot="1" x14ac:dyDescent="0.4">
      <c r="B119" s="60"/>
      <c r="C119" s="151"/>
      <c r="D119" s="60"/>
      <c r="E119" s="166"/>
      <c r="F119" s="84">
        <v>3.9</v>
      </c>
      <c r="G119" s="126" t="s">
        <v>78</v>
      </c>
      <c r="H119" s="115"/>
      <c r="I119" s="115"/>
      <c r="J119" s="115"/>
      <c r="K119" s="115"/>
      <c r="L119" s="115"/>
      <c r="M119" s="115"/>
      <c r="N119" s="115"/>
      <c r="O119" s="116"/>
      <c r="Q119" s="59">
        <f t="shared" si="1"/>
        <v>0</v>
      </c>
      <c r="R119" s="59">
        <f t="shared" si="2"/>
        <v>0</v>
      </c>
      <c r="S119" s="59">
        <f t="shared" si="3"/>
        <v>0</v>
      </c>
    </row>
    <row r="120" spans="1:19" s="71" customFormat="1" ht="16.5" customHeight="1" thickTop="1" x14ac:dyDescent="0.35">
      <c r="B120" s="60"/>
      <c r="C120" s="151"/>
      <c r="D120" s="60"/>
      <c r="E120" s="166"/>
      <c r="F120" s="86" t="s">
        <v>79</v>
      </c>
      <c r="G120" s="126" t="s">
        <v>150</v>
      </c>
      <c r="H120" s="115"/>
      <c r="I120" s="115"/>
      <c r="J120" s="115"/>
      <c r="K120" s="115"/>
      <c r="L120" s="115"/>
      <c r="M120" s="115"/>
      <c r="N120" s="115"/>
      <c r="O120" s="116"/>
      <c r="Q120" s="59">
        <f t="shared" si="1"/>
        <v>0</v>
      </c>
      <c r="R120" s="59">
        <f t="shared" si="2"/>
        <v>0</v>
      </c>
      <c r="S120" s="59">
        <f t="shared" si="3"/>
        <v>0</v>
      </c>
    </row>
    <row r="121" spans="1:19" s="71" customFormat="1" ht="16.5" customHeight="1" thickBot="1" x14ac:dyDescent="0.4">
      <c r="B121" s="163" t="s">
        <v>80</v>
      </c>
      <c r="C121" s="117"/>
      <c r="D121" s="117"/>
      <c r="E121" s="117"/>
      <c r="F121" s="117"/>
      <c r="G121" s="117"/>
      <c r="H121" s="117"/>
      <c r="I121" s="117"/>
      <c r="J121" s="117"/>
      <c r="K121" s="117"/>
      <c r="L121" s="117"/>
      <c r="M121" s="117"/>
      <c r="N121" s="117"/>
      <c r="O121" s="118"/>
      <c r="Q121" s="59">
        <f t="shared" si="1"/>
        <v>0</v>
      </c>
      <c r="R121" s="59">
        <f t="shared" si="2"/>
        <v>0</v>
      </c>
      <c r="S121" s="59">
        <f t="shared" si="3"/>
        <v>0</v>
      </c>
    </row>
    <row r="122" spans="1:19" s="71" customFormat="1" ht="16.5" customHeight="1" thickTop="1" thickBot="1" x14ac:dyDescent="0.4">
      <c r="B122" s="60"/>
      <c r="C122" s="151"/>
      <c r="D122" s="60"/>
      <c r="E122" s="166"/>
      <c r="F122" s="129">
        <v>4.0999999999999996</v>
      </c>
      <c r="G122" s="123" t="s">
        <v>151</v>
      </c>
      <c r="H122" s="115"/>
      <c r="I122" s="115"/>
      <c r="J122" s="115"/>
      <c r="K122" s="115"/>
      <c r="L122" s="115"/>
      <c r="M122" s="115"/>
      <c r="N122" s="115"/>
      <c r="O122" s="116"/>
      <c r="Q122" s="59">
        <f t="shared" si="1"/>
        <v>0</v>
      </c>
      <c r="R122" s="59">
        <f t="shared" si="2"/>
        <v>0</v>
      </c>
      <c r="S122" s="59">
        <f t="shared" si="3"/>
        <v>0</v>
      </c>
    </row>
    <row r="123" spans="1:19" s="71" customFormat="1" ht="16.5" customHeight="1" thickTop="1" x14ac:dyDescent="0.35">
      <c r="B123" s="60"/>
      <c r="C123" s="151"/>
      <c r="D123" s="60"/>
      <c r="E123" s="166"/>
      <c r="F123" s="129">
        <v>4.2</v>
      </c>
      <c r="G123" s="224" t="s">
        <v>152</v>
      </c>
      <c r="H123" s="225"/>
      <c r="I123" s="225"/>
      <c r="J123" s="225"/>
      <c r="K123" s="225"/>
      <c r="L123" s="225"/>
      <c r="M123" s="225"/>
      <c r="N123" s="225"/>
      <c r="O123" s="226"/>
      <c r="Q123" s="59">
        <f t="shared" si="1"/>
        <v>0</v>
      </c>
      <c r="R123" s="59">
        <f t="shared" si="2"/>
        <v>0</v>
      </c>
      <c r="S123" s="59">
        <f t="shared" si="3"/>
        <v>0</v>
      </c>
    </row>
    <row r="124" spans="1:19" s="71" customFormat="1" ht="16.5" customHeight="1" thickBot="1" x14ac:dyDescent="0.4">
      <c r="B124" s="133"/>
      <c r="C124" s="134"/>
      <c r="D124" s="134"/>
      <c r="E124" s="161"/>
      <c r="F124" s="130">
        <v>4.3</v>
      </c>
      <c r="G124" s="131" t="s">
        <v>81</v>
      </c>
      <c r="H124" s="121"/>
      <c r="I124" s="121"/>
      <c r="J124" s="121"/>
      <c r="K124" s="121"/>
      <c r="L124" s="121"/>
      <c r="M124" s="121"/>
      <c r="N124" s="121"/>
      <c r="O124" s="122"/>
      <c r="Q124" s="59">
        <f t="shared" si="1"/>
        <v>0</v>
      </c>
      <c r="R124" s="59">
        <f t="shared" si="2"/>
        <v>0</v>
      </c>
      <c r="S124" s="59">
        <f t="shared" si="3"/>
        <v>0</v>
      </c>
    </row>
    <row r="125" spans="1:19" s="71" customFormat="1" ht="16.5" customHeight="1" thickTop="1" thickBot="1" x14ac:dyDescent="0.4">
      <c r="B125" s="60"/>
      <c r="C125" s="151"/>
      <c r="D125" s="60"/>
      <c r="E125" s="166"/>
      <c r="F125" s="129" t="s">
        <v>82</v>
      </c>
      <c r="G125" s="123" t="s">
        <v>83</v>
      </c>
      <c r="H125" s="115"/>
      <c r="I125" s="115"/>
      <c r="J125" s="115"/>
      <c r="K125" s="115"/>
      <c r="L125" s="115"/>
      <c r="M125" s="115"/>
      <c r="N125" s="115"/>
      <c r="O125" s="116"/>
      <c r="Q125" s="59">
        <f t="shared" si="1"/>
        <v>0</v>
      </c>
      <c r="R125" s="59">
        <f t="shared" si="2"/>
        <v>0</v>
      </c>
      <c r="S125" s="59">
        <f t="shared" si="3"/>
        <v>0</v>
      </c>
    </row>
    <row r="126" spans="1:19" s="71" customFormat="1" ht="16.5" customHeight="1" thickTop="1" thickBot="1" x14ac:dyDescent="0.4">
      <c r="B126" s="60"/>
      <c r="C126" s="151"/>
      <c r="D126" s="60"/>
      <c r="E126" s="166"/>
      <c r="F126" s="129" t="s">
        <v>84</v>
      </c>
      <c r="G126" s="123" t="s">
        <v>85</v>
      </c>
      <c r="H126" s="115"/>
      <c r="I126" s="115"/>
      <c r="J126" s="115"/>
      <c r="K126" s="115"/>
      <c r="L126" s="115"/>
      <c r="M126" s="115"/>
      <c r="N126" s="115"/>
      <c r="O126" s="116"/>
      <c r="Q126" s="59">
        <f t="shared" si="1"/>
        <v>0</v>
      </c>
      <c r="R126" s="59">
        <f t="shared" si="2"/>
        <v>0</v>
      </c>
      <c r="S126" s="59">
        <f t="shared" si="3"/>
        <v>0</v>
      </c>
    </row>
    <row r="127" spans="1:19" s="71" customFormat="1" ht="16.5" customHeight="1" thickTop="1" thickBot="1" x14ac:dyDescent="0.4">
      <c r="B127" s="60"/>
      <c r="C127" s="151"/>
      <c r="D127" s="60"/>
      <c r="E127" s="166"/>
      <c r="F127" s="129" t="s">
        <v>86</v>
      </c>
      <c r="G127" s="123" t="s">
        <v>87</v>
      </c>
      <c r="H127" s="115"/>
      <c r="I127" s="115"/>
      <c r="J127" s="115"/>
      <c r="K127" s="115"/>
      <c r="L127" s="115"/>
      <c r="M127" s="115"/>
      <c r="N127" s="115"/>
      <c r="O127" s="116"/>
      <c r="Q127" s="59">
        <f t="shared" si="1"/>
        <v>0</v>
      </c>
      <c r="R127" s="59">
        <f t="shared" si="2"/>
        <v>0</v>
      </c>
      <c r="S127" s="59">
        <f t="shared" si="3"/>
        <v>0</v>
      </c>
    </row>
    <row r="128" spans="1:19" s="71" customFormat="1" ht="16.5" customHeight="1" thickTop="1" thickBot="1" x14ac:dyDescent="0.4">
      <c r="A128" s="35"/>
      <c r="B128" s="60"/>
      <c r="C128" s="151"/>
      <c r="D128" s="60"/>
      <c r="E128" s="166"/>
      <c r="F128" s="129" t="s">
        <v>88</v>
      </c>
      <c r="G128" s="123" t="s">
        <v>90</v>
      </c>
      <c r="H128" s="115"/>
      <c r="I128" s="115"/>
      <c r="J128" s="115"/>
      <c r="K128" s="115"/>
      <c r="L128" s="115"/>
      <c r="M128" s="115"/>
      <c r="N128" s="115"/>
      <c r="O128" s="116"/>
      <c r="Q128" s="59">
        <f t="shared" si="1"/>
        <v>0</v>
      </c>
      <c r="R128" s="59">
        <f t="shared" si="2"/>
        <v>0</v>
      </c>
      <c r="S128" s="59">
        <f t="shared" si="3"/>
        <v>0</v>
      </c>
    </row>
    <row r="129" spans="2:19" ht="16" thickTop="1" x14ac:dyDescent="0.35">
      <c r="B129" s="60"/>
      <c r="C129" s="151"/>
      <c r="D129" s="60"/>
      <c r="E129" s="166"/>
      <c r="F129" s="129" t="s">
        <v>89</v>
      </c>
      <c r="G129" s="126" t="s">
        <v>205</v>
      </c>
      <c r="H129" s="115"/>
      <c r="I129" s="115"/>
      <c r="J129" s="115"/>
      <c r="K129" s="115"/>
      <c r="L129" s="115"/>
      <c r="M129" s="115"/>
      <c r="N129" s="115"/>
      <c r="O129" s="116"/>
      <c r="Q129" s="59">
        <f t="shared" si="1"/>
        <v>0</v>
      </c>
      <c r="R129" s="59">
        <f t="shared" si="2"/>
        <v>0</v>
      </c>
      <c r="S129" s="59">
        <f t="shared" si="3"/>
        <v>0</v>
      </c>
    </row>
    <row r="130" spans="2:19" ht="16" thickBot="1" x14ac:dyDescent="0.4">
      <c r="B130" s="133"/>
      <c r="C130" s="134"/>
      <c r="D130" s="134"/>
      <c r="E130" s="161"/>
      <c r="F130" s="130">
        <v>4.4000000000000004</v>
      </c>
      <c r="G130" s="131" t="s">
        <v>91</v>
      </c>
      <c r="H130" s="115"/>
      <c r="I130" s="115"/>
      <c r="J130" s="115"/>
      <c r="K130" s="115"/>
      <c r="L130" s="115"/>
      <c r="M130" s="115"/>
      <c r="N130" s="115"/>
      <c r="O130" s="116"/>
      <c r="Q130" s="59">
        <f t="shared" si="1"/>
        <v>0</v>
      </c>
      <c r="R130" s="59">
        <f t="shared" si="2"/>
        <v>0</v>
      </c>
      <c r="S130" s="59">
        <f t="shared" si="3"/>
        <v>0</v>
      </c>
    </row>
    <row r="131" spans="2:19" ht="16.5" thickTop="1" thickBot="1" x14ac:dyDescent="0.4">
      <c r="B131" s="60"/>
      <c r="C131" s="151"/>
      <c r="D131" s="60"/>
      <c r="E131" s="166"/>
      <c r="F131" s="129" t="s">
        <v>92</v>
      </c>
      <c r="G131" s="123" t="s">
        <v>153</v>
      </c>
      <c r="H131" s="121"/>
      <c r="I131" s="121"/>
      <c r="J131" s="121"/>
      <c r="K131" s="121"/>
      <c r="L131" s="121"/>
      <c r="M131" s="121"/>
      <c r="N131" s="121"/>
      <c r="O131" s="122"/>
      <c r="Q131" s="59">
        <f t="shared" si="1"/>
        <v>0</v>
      </c>
      <c r="R131" s="59">
        <f t="shared" si="2"/>
        <v>0</v>
      </c>
      <c r="S131" s="59">
        <f t="shared" si="3"/>
        <v>0</v>
      </c>
    </row>
    <row r="132" spans="2:19" ht="16.5" thickTop="1" thickBot="1" x14ac:dyDescent="0.4">
      <c r="B132" s="60"/>
      <c r="C132" s="151"/>
      <c r="D132" s="60"/>
      <c r="E132" s="166"/>
      <c r="F132" s="129" t="s">
        <v>93</v>
      </c>
      <c r="G132" s="123" t="s">
        <v>154</v>
      </c>
      <c r="H132" s="115"/>
      <c r="I132" s="115"/>
      <c r="J132" s="115"/>
      <c r="K132" s="115"/>
      <c r="L132" s="115"/>
      <c r="M132" s="115"/>
      <c r="N132" s="115"/>
      <c r="O132" s="116"/>
      <c r="Q132" s="59">
        <f t="shared" si="1"/>
        <v>0</v>
      </c>
      <c r="R132" s="59">
        <f t="shared" si="2"/>
        <v>0</v>
      </c>
      <c r="S132" s="59">
        <f t="shared" si="3"/>
        <v>0</v>
      </c>
    </row>
    <row r="133" spans="2:19" ht="16.5" customHeight="1" thickTop="1" x14ac:dyDescent="0.35">
      <c r="B133" s="60"/>
      <c r="C133" s="151"/>
      <c r="D133" s="60"/>
      <c r="E133" s="166"/>
      <c r="F133" s="129" t="s">
        <v>94</v>
      </c>
      <c r="G133" s="123" t="s">
        <v>155</v>
      </c>
      <c r="H133" s="115"/>
      <c r="I133" s="115"/>
      <c r="J133" s="115"/>
      <c r="K133" s="115"/>
      <c r="L133" s="115"/>
      <c r="M133" s="115"/>
      <c r="N133" s="115"/>
      <c r="O133" s="116"/>
      <c r="Q133" s="59">
        <f t="shared" si="1"/>
        <v>0</v>
      </c>
      <c r="R133" s="59">
        <f t="shared" si="2"/>
        <v>0</v>
      </c>
      <c r="S133" s="59">
        <f t="shared" si="3"/>
        <v>0</v>
      </c>
    </row>
    <row r="134" spans="2:19" ht="16.149999999999999" customHeight="1" thickBot="1" x14ac:dyDescent="0.4">
      <c r="B134" s="133"/>
      <c r="C134" s="134"/>
      <c r="D134" s="134"/>
      <c r="E134" s="161"/>
      <c r="F134" s="130">
        <v>4.5</v>
      </c>
      <c r="G134" s="131" t="s">
        <v>95</v>
      </c>
      <c r="H134" s="115"/>
      <c r="I134" s="115"/>
      <c r="J134" s="115"/>
      <c r="K134" s="115"/>
      <c r="L134" s="115"/>
      <c r="M134" s="115"/>
      <c r="N134" s="115"/>
      <c r="O134" s="116"/>
      <c r="Q134" s="59">
        <f t="shared" si="1"/>
        <v>0</v>
      </c>
      <c r="R134" s="59">
        <f t="shared" si="2"/>
        <v>0</v>
      </c>
      <c r="S134" s="59">
        <f t="shared" si="3"/>
        <v>0</v>
      </c>
    </row>
    <row r="135" spans="2:19" ht="16.149999999999999" customHeight="1" thickTop="1" thickBot="1" x14ac:dyDescent="0.4">
      <c r="B135" s="60"/>
      <c r="C135" s="151"/>
      <c r="D135" s="60"/>
      <c r="E135" s="166"/>
      <c r="F135" s="129" t="s">
        <v>96</v>
      </c>
      <c r="G135" s="123" t="s">
        <v>156</v>
      </c>
      <c r="H135" s="121"/>
      <c r="I135" s="121"/>
      <c r="J135" s="121"/>
      <c r="K135" s="121"/>
      <c r="L135" s="121"/>
      <c r="M135" s="121"/>
      <c r="N135" s="121"/>
      <c r="O135" s="122"/>
      <c r="Q135" s="59">
        <f t="shared" si="1"/>
        <v>0</v>
      </c>
      <c r="R135" s="59">
        <f t="shared" si="2"/>
        <v>0</v>
      </c>
      <c r="S135" s="59">
        <f t="shared" si="3"/>
        <v>0</v>
      </c>
    </row>
    <row r="136" spans="2:19" ht="16.149999999999999" customHeight="1" thickTop="1" thickBot="1" x14ac:dyDescent="0.4">
      <c r="B136" s="60"/>
      <c r="C136" s="151"/>
      <c r="D136" s="60"/>
      <c r="E136" s="166"/>
      <c r="F136" s="129" t="s">
        <v>97</v>
      </c>
      <c r="G136" s="123" t="s">
        <v>157</v>
      </c>
      <c r="H136" s="115"/>
      <c r="I136" s="115"/>
      <c r="J136" s="115"/>
      <c r="K136" s="115"/>
      <c r="L136" s="115"/>
      <c r="M136" s="115"/>
      <c r="N136" s="115"/>
      <c r="O136" s="116"/>
      <c r="Q136" s="59">
        <f t="shared" si="1"/>
        <v>0</v>
      </c>
      <c r="R136" s="59">
        <f t="shared" si="2"/>
        <v>0</v>
      </c>
      <c r="S136" s="59">
        <f t="shared" si="3"/>
        <v>0</v>
      </c>
    </row>
    <row r="137" spans="2:19" ht="16.149999999999999" customHeight="1" thickTop="1" x14ac:dyDescent="0.35">
      <c r="B137" s="60"/>
      <c r="C137" s="151"/>
      <c r="D137" s="60"/>
      <c r="E137" s="166"/>
      <c r="F137" s="129" t="s">
        <v>98</v>
      </c>
      <c r="G137" s="123" t="s">
        <v>99</v>
      </c>
      <c r="H137" s="115"/>
      <c r="I137" s="115"/>
      <c r="J137" s="115"/>
      <c r="K137" s="115"/>
      <c r="L137" s="115"/>
      <c r="M137" s="115"/>
      <c r="N137" s="115"/>
      <c r="O137" s="116"/>
      <c r="Q137" s="59">
        <f t="shared" si="1"/>
        <v>0</v>
      </c>
      <c r="R137" s="59">
        <f t="shared" si="2"/>
        <v>0</v>
      </c>
      <c r="S137" s="59">
        <f t="shared" si="3"/>
        <v>0</v>
      </c>
    </row>
    <row r="138" spans="2:19" ht="16.149999999999999" customHeight="1" thickBot="1" x14ac:dyDescent="0.4">
      <c r="B138" s="133"/>
      <c r="C138" s="134"/>
      <c r="D138" s="134"/>
      <c r="E138" s="161"/>
      <c r="F138" s="130">
        <v>4.5999999999999996</v>
      </c>
      <c r="G138" s="131" t="s">
        <v>158</v>
      </c>
      <c r="H138" s="115"/>
      <c r="I138" s="115"/>
      <c r="J138" s="115"/>
      <c r="K138" s="115"/>
      <c r="L138" s="115"/>
      <c r="M138" s="115"/>
      <c r="N138" s="115"/>
      <c r="O138" s="116"/>
      <c r="Q138" s="59">
        <f t="shared" si="1"/>
        <v>0</v>
      </c>
      <c r="R138" s="59">
        <f t="shared" si="2"/>
        <v>0</v>
      </c>
      <c r="S138" s="59">
        <f t="shared" si="3"/>
        <v>0</v>
      </c>
    </row>
    <row r="139" spans="2:19" ht="16.149999999999999" customHeight="1" thickTop="1" thickBot="1" x14ac:dyDescent="0.4">
      <c r="B139" s="60"/>
      <c r="C139" s="151"/>
      <c r="D139" s="60"/>
      <c r="E139" s="166"/>
      <c r="F139" s="129" t="s">
        <v>100</v>
      </c>
      <c r="G139" s="123" t="s">
        <v>159</v>
      </c>
      <c r="H139" s="121"/>
      <c r="I139" s="121"/>
      <c r="J139" s="121"/>
      <c r="K139" s="121"/>
      <c r="L139" s="121"/>
      <c r="M139" s="121"/>
      <c r="N139" s="121"/>
      <c r="O139" s="122"/>
      <c r="Q139" s="59">
        <f t="shared" si="1"/>
        <v>0</v>
      </c>
      <c r="R139" s="59">
        <f t="shared" si="2"/>
        <v>0</v>
      </c>
      <c r="S139" s="59">
        <f t="shared" si="3"/>
        <v>0</v>
      </c>
    </row>
    <row r="140" spans="2:19" ht="16.149999999999999" customHeight="1" thickTop="1" thickBot="1" x14ac:dyDescent="0.4">
      <c r="B140" s="60"/>
      <c r="C140" s="151"/>
      <c r="D140" s="60"/>
      <c r="E140" s="166"/>
      <c r="F140" s="129" t="s">
        <v>101</v>
      </c>
      <c r="G140" s="123" t="s">
        <v>160</v>
      </c>
      <c r="H140" s="115"/>
      <c r="I140" s="115"/>
      <c r="J140" s="115"/>
      <c r="K140" s="115"/>
      <c r="L140" s="115"/>
      <c r="M140" s="115"/>
      <c r="N140" s="115"/>
      <c r="O140" s="116"/>
      <c r="Q140" s="59">
        <f t="shared" si="1"/>
        <v>0</v>
      </c>
      <c r="R140" s="59">
        <f t="shared" si="2"/>
        <v>0</v>
      </c>
      <c r="S140" s="59">
        <f t="shared" si="3"/>
        <v>0</v>
      </c>
    </row>
    <row r="141" spans="2:19" ht="16.149999999999999" customHeight="1" thickTop="1" thickBot="1" x14ac:dyDescent="0.4">
      <c r="B141" s="60"/>
      <c r="C141" s="151"/>
      <c r="D141" s="60"/>
      <c r="E141" s="166"/>
      <c r="F141" s="129" t="s">
        <v>102</v>
      </c>
      <c r="G141" s="123" t="s">
        <v>104</v>
      </c>
      <c r="H141" s="115"/>
      <c r="I141" s="115"/>
      <c r="J141" s="115"/>
      <c r="K141" s="115"/>
      <c r="L141" s="115"/>
      <c r="M141" s="115"/>
      <c r="N141" s="115"/>
      <c r="O141" s="116"/>
      <c r="Q141" s="59">
        <f t="shared" si="1"/>
        <v>0</v>
      </c>
      <c r="R141" s="59">
        <f t="shared" si="2"/>
        <v>0</v>
      </c>
      <c r="S141" s="59">
        <f t="shared" si="3"/>
        <v>0</v>
      </c>
    </row>
    <row r="142" spans="2:19" ht="16.149999999999999" customHeight="1" thickTop="1" x14ac:dyDescent="0.35">
      <c r="B142" s="60"/>
      <c r="C142" s="151"/>
      <c r="D142" s="60"/>
      <c r="E142" s="166"/>
      <c r="F142" s="129" t="s">
        <v>103</v>
      </c>
      <c r="G142" s="123" t="s">
        <v>105</v>
      </c>
      <c r="H142" s="115"/>
      <c r="I142" s="115"/>
      <c r="J142" s="115"/>
      <c r="K142" s="115"/>
      <c r="L142" s="115"/>
      <c r="M142" s="115"/>
      <c r="N142" s="115"/>
      <c r="O142" s="116"/>
      <c r="Q142" s="59">
        <f t="shared" si="1"/>
        <v>0</v>
      </c>
      <c r="R142" s="59">
        <f t="shared" si="2"/>
        <v>0</v>
      </c>
      <c r="S142" s="59">
        <f t="shared" si="3"/>
        <v>0</v>
      </c>
    </row>
    <row r="143" spans="2:19" ht="16.149999999999999" customHeight="1" thickBot="1" x14ac:dyDescent="0.4">
      <c r="B143" s="133"/>
      <c r="C143" s="134"/>
      <c r="D143" s="134"/>
      <c r="E143" s="161"/>
      <c r="F143" s="130">
        <v>4.7</v>
      </c>
      <c r="G143" s="137" t="s">
        <v>161</v>
      </c>
      <c r="H143" s="136"/>
      <c r="I143" s="136"/>
      <c r="J143" s="136"/>
      <c r="K143" s="136"/>
      <c r="L143" s="136"/>
      <c r="M143" s="136"/>
      <c r="N143" s="115"/>
      <c r="O143" s="116"/>
      <c r="Q143" s="59">
        <f t="shared" si="1"/>
        <v>0</v>
      </c>
      <c r="R143" s="59">
        <f t="shared" si="2"/>
        <v>0</v>
      </c>
      <c r="S143" s="59">
        <f t="shared" si="3"/>
        <v>0</v>
      </c>
    </row>
    <row r="144" spans="2:19" ht="15" customHeight="1" thickTop="1" thickBot="1" x14ac:dyDescent="0.4">
      <c r="B144" s="60"/>
      <c r="C144" s="151"/>
      <c r="D144" s="60"/>
      <c r="E144" s="166"/>
      <c r="F144" s="129" t="s">
        <v>106</v>
      </c>
      <c r="G144" s="126" t="s">
        <v>202</v>
      </c>
      <c r="H144" s="138"/>
      <c r="I144" s="138"/>
      <c r="J144" s="138"/>
      <c r="K144" s="138"/>
      <c r="L144" s="138"/>
      <c r="M144" s="138"/>
      <c r="N144" s="113"/>
      <c r="O144" s="114"/>
      <c r="Q144" s="59">
        <f t="shared" si="1"/>
        <v>0</v>
      </c>
      <c r="R144" s="59">
        <f t="shared" si="2"/>
        <v>0</v>
      </c>
      <c r="S144" s="59">
        <f t="shared" si="3"/>
        <v>0</v>
      </c>
    </row>
    <row r="145" spans="2:19" ht="15.75" customHeight="1" thickTop="1" thickBot="1" x14ac:dyDescent="0.4">
      <c r="B145" s="60"/>
      <c r="C145" s="151"/>
      <c r="D145" s="60"/>
      <c r="E145" s="166"/>
      <c r="F145" s="129" t="s">
        <v>107</v>
      </c>
      <c r="G145" s="126" t="s">
        <v>203</v>
      </c>
      <c r="H145" s="138"/>
      <c r="I145" s="138"/>
      <c r="J145" s="138"/>
      <c r="K145" s="138"/>
      <c r="L145" s="138"/>
      <c r="M145" s="138"/>
      <c r="N145" s="113"/>
      <c r="O145" s="114"/>
      <c r="Q145" s="59">
        <f t="shared" si="1"/>
        <v>0</v>
      </c>
      <c r="R145" s="59">
        <f t="shared" si="2"/>
        <v>0</v>
      </c>
      <c r="S145" s="59">
        <f t="shared" si="3"/>
        <v>0</v>
      </c>
    </row>
    <row r="146" spans="2:19" ht="16" thickTop="1" x14ac:dyDescent="0.35">
      <c r="B146" s="60"/>
      <c r="C146" s="151"/>
      <c r="D146" s="60"/>
      <c r="E146" s="166"/>
      <c r="F146" s="129" t="s">
        <v>108</v>
      </c>
      <c r="G146" s="126" t="s">
        <v>204</v>
      </c>
      <c r="H146" s="138"/>
      <c r="I146" s="138"/>
      <c r="J146" s="138"/>
      <c r="K146" s="138"/>
      <c r="L146" s="138"/>
      <c r="M146" s="138"/>
      <c r="N146" s="113"/>
      <c r="O146" s="114"/>
      <c r="Q146" s="59">
        <f t="shared" si="1"/>
        <v>0</v>
      </c>
      <c r="R146" s="59">
        <f t="shared" si="2"/>
        <v>0</v>
      </c>
      <c r="S146" s="59">
        <f t="shared" si="3"/>
        <v>0</v>
      </c>
    </row>
    <row r="147" spans="2:19" ht="16" thickBot="1" x14ac:dyDescent="0.4">
      <c r="B147" s="163" t="s">
        <v>227</v>
      </c>
      <c r="C147" s="117"/>
      <c r="D147" s="117"/>
      <c r="E147" s="117"/>
      <c r="F147" s="117"/>
      <c r="G147" s="117"/>
      <c r="H147" s="117"/>
      <c r="I147" s="117"/>
      <c r="J147" s="117"/>
      <c r="K147" s="117"/>
      <c r="L147" s="117"/>
      <c r="M147" s="117"/>
      <c r="N147" s="117"/>
      <c r="O147" s="118"/>
      <c r="Q147" s="59">
        <f t="shared" si="1"/>
        <v>0</v>
      </c>
      <c r="R147" s="59">
        <f t="shared" si="2"/>
        <v>0</v>
      </c>
      <c r="S147" s="59">
        <f t="shared" si="3"/>
        <v>0</v>
      </c>
    </row>
    <row r="148" spans="2:19" ht="16" thickTop="1" x14ac:dyDescent="0.35">
      <c r="B148" s="60"/>
      <c r="C148" s="151"/>
      <c r="D148" s="60"/>
      <c r="E148" s="166"/>
      <c r="F148" s="129">
        <v>5.0999999999999996</v>
      </c>
      <c r="G148" s="123" t="s">
        <v>162</v>
      </c>
      <c r="H148" s="115"/>
      <c r="I148" s="115"/>
      <c r="J148" s="115"/>
      <c r="K148" s="115"/>
      <c r="L148" s="115"/>
      <c r="M148" s="115"/>
      <c r="N148" s="115"/>
      <c r="O148" s="116"/>
      <c r="Q148" s="59">
        <f t="shared" si="1"/>
        <v>0</v>
      </c>
      <c r="R148" s="59">
        <f t="shared" si="2"/>
        <v>0</v>
      </c>
      <c r="S148" s="59">
        <f t="shared" si="3"/>
        <v>0</v>
      </c>
    </row>
    <row r="149" spans="2:19" ht="16" thickBot="1" x14ac:dyDescent="0.4">
      <c r="B149" s="133"/>
      <c r="C149" s="134"/>
      <c r="D149" s="134"/>
      <c r="E149" s="161"/>
      <c r="F149" s="130">
        <v>5.2</v>
      </c>
      <c r="G149" s="131" t="s">
        <v>109</v>
      </c>
      <c r="H149" s="121"/>
      <c r="I149" s="121"/>
      <c r="J149" s="121"/>
      <c r="K149" s="121"/>
      <c r="L149" s="121"/>
      <c r="M149" s="121"/>
      <c r="N149" s="121"/>
      <c r="O149" s="122"/>
      <c r="Q149" s="59">
        <f t="shared" si="1"/>
        <v>0</v>
      </c>
      <c r="R149" s="59">
        <f t="shared" si="2"/>
        <v>0</v>
      </c>
      <c r="S149" s="59">
        <f t="shared" si="3"/>
        <v>0</v>
      </c>
    </row>
    <row r="150" spans="2:19" ht="16.5" thickTop="1" thickBot="1" x14ac:dyDescent="0.4">
      <c r="B150" s="60"/>
      <c r="C150" s="151"/>
      <c r="D150" s="60"/>
      <c r="E150" s="166"/>
      <c r="F150" s="129" t="s">
        <v>110</v>
      </c>
      <c r="G150" s="132" t="s">
        <v>163</v>
      </c>
      <c r="H150" s="115"/>
      <c r="I150" s="115"/>
      <c r="J150" s="115"/>
      <c r="K150" s="115"/>
      <c r="L150" s="115"/>
      <c r="M150" s="115"/>
      <c r="N150" s="115"/>
      <c r="O150" s="116"/>
      <c r="Q150" s="59">
        <f t="shared" si="1"/>
        <v>0</v>
      </c>
      <c r="R150" s="59">
        <f t="shared" si="2"/>
        <v>0</v>
      </c>
      <c r="S150" s="59">
        <f t="shared" si="3"/>
        <v>0</v>
      </c>
    </row>
    <row r="151" spans="2:19" ht="16.5" thickTop="1" thickBot="1" x14ac:dyDescent="0.4">
      <c r="B151" s="60"/>
      <c r="C151" s="151"/>
      <c r="D151" s="60"/>
      <c r="E151" s="166"/>
      <c r="F151" s="129" t="s">
        <v>111</v>
      </c>
      <c r="G151" s="123" t="s">
        <v>112</v>
      </c>
      <c r="H151" s="115"/>
      <c r="I151" s="115"/>
      <c r="J151" s="115"/>
      <c r="K151" s="115"/>
      <c r="L151" s="115"/>
      <c r="M151" s="115"/>
      <c r="N151" s="115"/>
      <c r="O151" s="116"/>
      <c r="Q151" s="59">
        <f t="shared" si="1"/>
        <v>0</v>
      </c>
      <c r="R151" s="59">
        <f t="shared" si="2"/>
        <v>0</v>
      </c>
      <c r="S151" s="59">
        <f t="shared" si="3"/>
        <v>0</v>
      </c>
    </row>
    <row r="152" spans="2:19" ht="16" thickTop="1" x14ac:dyDescent="0.35">
      <c r="B152" s="60"/>
      <c r="C152" s="151"/>
      <c r="D152" s="60"/>
      <c r="E152" s="166"/>
      <c r="F152" s="129" t="s">
        <v>164</v>
      </c>
      <c r="G152" s="123" t="s">
        <v>113</v>
      </c>
      <c r="H152" s="115"/>
      <c r="I152" s="115"/>
      <c r="J152" s="115"/>
      <c r="K152" s="115"/>
      <c r="L152" s="115"/>
      <c r="M152" s="115"/>
      <c r="N152" s="115"/>
      <c r="O152" s="116"/>
      <c r="Q152" s="59">
        <f t="shared" si="1"/>
        <v>0</v>
      </c>
      <c r="R152" s="59">
        <f t="shared" si="2"/>
        <v>0</v>
      </c>
      <c r="S152" s="59">
        <f t="shared" si="3"/>
        <v>0</v>
      </c>
    </row>
    <row r="153" spans="2:19" ht="16" thickBot="1" x14ac:dyDescent="0.4">
      <c r="B153" s="133"/>
      <c r="C153" s="134"/>
      <c r="D153" s="134"/>
      <c r="E153" s="161"/>
      <c r="F153" s="130">
        <v>5.3</v>
      </c>
      <c r="G153" s="131" t="s">
        <v>165</v>
      </c>
      <c r="H153" s="121"/>
      <c r="I153" s="121"/>
      <c r="J153" s="121"/>
      <c r="K153" s="121"/>
      <c r="L153" s="121"/>
      <c r="M153" s="121"/>
      <c r="N153" s="121"/>
      <c r="O153" s="122"/>
      <c r="Q153" s="59">
        <f t="shared" si="1"/>
        <v>0</v>
      </c>
      <c r="R153" s="59">
        <f t="shared" si="2"/>
        <v>0</v>
      </c>
      <c r="S153" s="59">
        <f t="shared" si="3"/>
        <v>0</v>
      </c>
    </row>
    <row r="154" spans="2:19" ht="16.5" thickTop="1" thickBot="1" x14ac:dyDescent="0.4">
      <c r="B154" s="60"/>
      <c r="C154" s="151"/>
      <c r="D154" s="60"/>
      <c r="E154" s="166"/>
      <c r="F154" s="129" t="s">
        <v>114</v>
      </c>
      <c r="G154" s="123" t="s">
        <v>166</v>
      </c>
      <c r="H154" s="115"/>
      <c r="I154" s="115"/>
      <c r="J154" s="115"/>
      <c r="K154" s="115"/>
      <c r="L154" s="115"/>
      <c r="M154" s="115"/>
      <c r="N154" s="115"/>
      <c r="O154" s="116"/>
      <c r="Q154" s="59">
        <f t="shared" si="1"/>
        <v>0</v>
      </c>
      <c r="R154" s="59">
        <f t="shared" si="2"/>
        <v>0</v>
      </c>
      <c r="S154" s="59">
        <f t="shared" si="3"/>
        <v>0</v>
      </c>
    </row>
    <row r="155" spans="2:19" ht="16.5" thickTop="1" thickBot="1" x14ac:dyDescent="0.4">
      <c r="B155" s="60"/>
      <c r="C155" s="151"/>
      <c r="D155" s="60"/>
      <c r="E155" s="166"/>
      <c r="F155" s="129" t="s">
        <v>115</v>
      </c>
      <c r="G155" s="123" t="s">
        <v>167</v>
      </c>
      <c r="H155" s="115"/>
      <c r="I155" s="115"/>
      <c r="J155" s="115"/>
      <c r="K155" s="115"/>
      <c r="L155" s="115"/>
      <c r="M155" s="115"/>
      <c r="N155" s="115"/>
      <c r="O155" s="116"/>
      <c r="Q155" s="59">
        <f t="shared" si="1"/>
        <v>0</v>
      </c>
      <c r="R155" s="59">
        <f t="shared" si="2"/>
        <v>0</v>
      </c>
      <c r="S155" s="59">
        <f t="shared" si="3"/>
        <v>0</v>
      </c>
    </row>
    <row r="156" spans="2:19" ht="16.5" thickTop="1" thickBot="1" x14ac:dyDescent="0.4">
      <c r="B156" s="60"/>
      <c r="C156" s="151"/>
      <c r="D156" s="60"/>
      <c r="E156" s="166"/>
      <c r="F156" s="129" t="s">
        <v>116</v>
      </c>
      <c r="G156" s="123" t="s">
        <v>168</v>
      </c>
      <c r="H156" s="115"/>
      <c r="I156" s="115"/>
      <c r="J156" s="115"/>
      <c r="K156" s="115"/>
      <c r="L156" s="115"/>
      <c r="M156" s="115"/>
      <c r="N156" s="115"/>
      <c r="O156" s="116"/>
      <c r="Q156" s="59">
        <f t="shared" ref="Q156:Q184" si="4">IF(B156="X",1,0)</f>
        <v>0</v>
      </c>
      <c r="R156" s="59">
        <f t="shared" si="2"/>
        <v>0</v>
      </c>
      <c r="S156" s="59">
        <f t="shared" si="3"/>
        <v>0</v>
      </c>
    </row>
    <row r="157" spans="2:19" ht="16.5" thickTop="1" thickBot="1" x14ac:dyDescent="0.4">
      <c r="B157" s="60"/>
      <c r="C157" s="151"/>
      <c r="D157" s="60"/>
      <c r="E157" s="166"/>
      <c r="F157" s="129" t="s">
        <v>117</v>
      </c>
      <c r="G157" s="123" t="s">
        <v>169</v>
      </c>
      <c r="H157" s="115"/>
      <c r="I157" s="115"/>
      <c r="J157" s="115"/>
      <c r="K157" s="115"/>
      <c r="L157" s="115"/>
      <c r="M157" s="115"/>
      <c r="N157" s="115"/>
      <c r="O157" s="116"/>
      <c r="Q157" s="59">
        <f t="shared" si="4"/>
        <v>0</v>
      </c>
      <c r="R157" s="59">
        <f t="shared" si="2"/>
        <v>0</v>
      </c>
      <c r="S157" s="59">
        <f t="shared" si="3"/>
        <v>0</v>
      </c>
    </row>
    <row r="158" spans="2:19" ht="16.5" thickTop="1" thickBot="1" x14ac:dyDescent="0.4">
      <c r="B158" s="60"/>
      <c r="C158" s="151"/>
      <c r="D158" s="60"/>
      <c r="E158" s="166"/>
      <c r="F158" s="129" t="s">
        <v>118</v>
      </c>
      <c r="G158" s="123" t="s">
        <v>119</v>
      </c>
      <c r="H158" s="115"/>
      <c r="I158" s="115"/>
      <c r="J158" s="115"/>
      <c r="K158" s="115"/>
      <c r="L158" s="115"/>
      <c r="M158" s="115"/>
      <c r="N158" s="115"/>
      <c r="O158" s="116"/>
      <c r="Q158" s="59">
        <f t="shared" si="4"/>
        <v>0</v>
      </c>
      <c r="R158" s="59">
        <f t="shared" si="2"/>
        <v>0</v>
      </c>
      <c r="S158" s="59">
        <f t="shared" si="3"/>
        <v>0</v>
      </c>
    </row>
    <row r="159" spans="2:19" ht="16" thickTop="1" x14ac:dyDescent="0.35">
      <c r="B159" s="60"/>
      <c r="C159" s="151"/>
      <c r="D159" s="60"/>
      <c r="E159" s="166"/>
      <c r="F159" s="129" t="s">
        <v>170</v>
      </c>
      <c r="G159" s="123" t="s">
        <v>171</v>
      </c>
      <c r="H159" s="115"/>
      <c r="I159" s="115"/>
      <c r="J159" s="115"/>
      <c r="K159" s="115"/>
      <c r="L159" s="115"/>
      <c r="M159" s="115"/>
      <c r="N159" s="115"/>
      <c r="O159" s="116"/>
      <c r="Q159" s="59">
        <f t="shared" si="4"/>
        <v>0</v>
      </c>
      <c r="R159" s="59">
        <f t="shared" si="2"/>
        <v>0</v>
      </c>
      <c r="S159" s="59">
        <f t="shared" si="3"/>
        <v>0</v>
      </c>
    </row>
    <row r="160" spans="2:19" ht="16" thickBot="1" x14ac:dyDescent="0.4">
      <c r="B160" s="133"/>
      <c r="C160" s="134"/>
      <c r="D160" s="134"/>
      <c r="E160" s="161"/>
      <c r="F160" s="130">
        <v>5.4</v>
      </c>
      <c r="G160" s="131" t="s">
        <v>172</v>
      </c>
      <c r="H160" s="121"/>
      <c r="I160" s="121"/>
      <c r="J160" s="121"/>
      <c r="K160" s="121"/>
      <c r="L160" s="121"/>
      <c r="M160" s="121"/>
      <c r="N160" s="121"/>
      <c r="O160" s="122"/>
      <c r="Q160" s="59">
        <f t="shared" si="4"/>
        <v>0</v>
      </c>
      <c r="R160" s="59">
        <f t="shared" si="2"/>
        <v>0</v>
      </c>
      <c r="S160" s="59">
        <f t="shared" si="3"/>
        <v>0</v>
      </c>
    </row>
    <row r="161" spans="2:19" ht="16.5" thickTop="1" thickBot="1" x14ac:dyDescent="0.4">
      <c r="B161" s="60"/>
      <c r="C161" s="151"/>
      <c r="D161" s="60"/>
      <c r="E161" s="166"/>
      <c r="F161" s="129" t="s">
        <v>120</v>
      </c>
      <c r="G161" s="123" t="s">
        <v>173</v>
      </c>
      <c r="H161" s="115"/>
      <c r="I161" s="115"/>
      <c r="J161" s="115"/>
      <c r="K161" s="115"/>
      <c r="L161" s="115"/>
      <c r="M161" s="115"/>
      <c r="N161" s="115"/>
      <c r="O161" s="116"/>
      <c r="Q161" s="59">
        <f t="shared" si="4"/>
        <v>0</v>
      </c>
      <c r="R161" s="59">
        <f t="shared" si="2"/>
        <v>0</v>
      </c>
      <c r="S161" s="59">
        <f t="shared" si="3"/>
        <v>0</v>
      </c>
    </row>
    <row r="162" spans="2:19" ht="16.5" thickTop="1" thickBot="1" x14ac:dyDescent="0.4">
      <c r="B162" s="60"/>
      <c r="C162" s="151"/>
      <c r="D162" s="60"/>
      <c r="E162" s="166"/>
      <c r="F162" s="129" t="s">
        <v>121</v>
      </c>
      <c r="G162" s="123" t="s">
        <v>174</v>
      </c>
      <c r="H162" s="115"/>
      <c r="I162" s="115"/>
      <c r="J162" s="115"/>
      <c r="K162" s="115"/>
      <c r="L162" s="115"/>
      <c r="M162" s="115"/>
      <c r="N162" s="115"/>
      <c r="O162" s="116"/>
      <c r="Q162" s="59">
        <f t="shared" si="4"/>
        <v>0</v>
      </c>
      <c r="R162" s="59">
        <f t="shared" si="2"/>
        <v>0</v>
      </c>
      <c r="S162" s="59">
        <f t="shared" si="3"/>
        <v>0</v>
      </c>
    </row>
    <row r="163" spans="2:19" ht="16" thickTop="1" x14ac:dyDescent="0.35">
      <c r="B163" s="60"/>
      <c r="C163" s="151"/>
      <c r="D163" s="60"/>
      <c r="E163" s="166"/>
      <c r="F163" s="129" t="s">
        <v>122</v>
      </c>
      <c r="G163" s="123" t="s">
        <v>175</v>
      </c>
      <c r="H163" s="115"/>
      <c r="I163" s="115"/>
      <c r="J163" s="115"/>
      <c r="K163" s="115"/>
      <c r="L163" s="115"/>
      <c r="M163" s="115"/>
      <c r="N163" s="115"/>
      <c r="O163" s="116"/>
      <c r="Q163" s="59">
        <f t="shared" si="4"/>
        <v>0</v>
      </c>
      <c r="R163" s="59">
        <f t="shared" si="2"/>
        <v>0</v>
      </c>
      <c r="S163" s="59">
        <f t="shared" si="3"/>
        <v>0</v>
      </c>
    </row>
    <row r="164" spans="2:19" ht="16" thickBot="1" x14ac:dyDescent="0.4">
      <c r="B164" s="133"/>
      <c r="C164" s="134"/>
      <c r="D164" s="134"/>
      <c r="E164" s="161"/>
      <c r="F164" s="130">
        <v>5.5</v>
      </c>
      <c r="G164" s="131" t="s">
        <v>176</v>
      </c>
      <c r="H164" s="121"/>
      <c r="I164" s="121"/>
      <c r="J164" s="121"/>
      <c r="K164" s="121"/>
      <c r="L164" s="121"/>
      <c r="M164" s="121"/>
      <c r="N164" s="121"/>
      <c r="O164" s="122"/>
      <c r="Q164" s="59">
        <f t="shared" si="4"/>
        <v>0</v>
      </c>
      <c r="R164" s="59">
        <f t="shared" si="2"/>
        <v>0</v>
      </c>
      <c r="S164" s="59">
        <f t="shared" si="3"/>
        <v>0</v>
      </c>
    </row>
    <row r="165" spans="2:19" ht="16.5" thickTop="1" thickBot="1" x14ac:dyDescent="0.4">
      <c r="B165" s="60"/>
      <c r="C165" s="151"/>
      <c r="D165" s="60"/>
      <c r="E165" s="166"/>
      <c r="F165" s="129" t="s">
        <v>177</v>
      </c>
      <c r="G165" s="123" t="s">
        <v>178</v>
      </c>
      <c r="H165" s="115"/>
      <c r="I165" s="115"/>
      <c r="J165" s="115"/>
      <c r="K165" s="115"/>
      <c r="L165" s="115"/>
      <c r="M165" s="115"/>
      <c r="N165" s="115"/>
      <c r="O165" s="116"/>
      <c r="Q165" s="59">
        <f t="shared" si="4"/>
        <v>0</v>
      </c>
      <c r="R165" s="59">
        <f t="shared" si="2"/>
        <v>0</v>
      </c>
      <c r="S165" s="59">
        <f t="shared" si="3"/>
        <v>0</v>
      </c>
    </row>
    <row r="166" spans="2:19" ht="16.5" thickTop="1" thickBot="1" x14ac:dyDescent="0.4">
      <c r="B166" s="60"/>
      <c r="C166" s="151"/>
      <c r="D166" s="60"/>
      <c r="E166" s="166"/>
      <c r="F166" s="129" t="s">
        <v>179</v>
      </c>
      <c r="G166" s="123" t="s">
        <v>180</v>
      </c>
      <c r="H166" s="115"/>
      <c r="I166" s="115"/>
      <c r="J166" s="115"/>
      <c r="K166" s="115"/>
      <c r="L166" s="115"/>
      <c r="M166" s="115"/>
      <c r="N166" s="115"/>
      <c r="O166" s="116"/>
      <c r="Q166" s="59">
        <f t="shared" si="4"/>
        <v>0</v>
      </c>
      <c r="R166" s="59">
        <f t="shared" si="2"/>
        <v>0</v>
      </c>
      <c r="S166" s="59">
        <f t="shared" si="3"/>
        <v>0</v>
      </c>
    </row>
    <row r="167" spans="2:19" ht="16.5" thickTop="1" thickBot="1" x14ac:dyDescent="0.4">
      <c r="B167" s="60"/>
      <c r="C167" s="151"/>
      <c r="D167" s="60"/>
      <c r="E167" s="166"/>
      <c r="F167" s="129" t="s">
        <v>181</v>
      </c>
      <c r="G167" s="123" t="s">
        <v>182</v>
      </c>
      <c r="H167" s="115"/>
      <c r="I167" s="115"/>
      <c r="J167" s="115"/>
      <c r="K167" s="115"/>
      <c r="L167" s="115"/>
      <c r="M167" s="115"/>
      <c r="N167" s="115"/>
      <c r="O167" s="116"/>
      <c r="Q167" s="59">
        <f t="shared" si="4"/>
        <v>0</v>
      </c>
      <c r="R167" s="59">
        <f t="shared" si="2"/>
        <v>0</v>
      </c>
      <c r="S167" s="59">
        <f t="shared" si="3"/>
        <v>0</v>
      </c>
    </row>
    <row r="168" spans="2:19" ht="16.5" thickTop="1" thickBot="1" x14ac:dyDescent="0.4">
      <c r="B168" s="60"/>
      <c r="C168" s="151"/>
      <c r="D168" s="60"/>
      <c r="E168" s="166"/>
      <c r="F168" s="129" t="s">
        <v>183</v>
      </c>
      <c r="G168" s="123" t="s">
        <v>184</v>
      </c>
      <c r="H168" s="115"/>
      <c r="I168" s="115"/>
      <c r="J168" s="115"/>
      <c r="K168" s="115"/>
      <c r="L168" s="115"/>
      <c r="M168" s="115"/>
      <c r="N168" s="115"/>
      <c r="O168" s="116"/>
      <c r="Q168" s="59">
        <f t="shared" si="4"/>
        <v>0</v>
      </c>
      <c r="R168" s="59">
        <f t="shared" si="2"/>
        <v>0</v>
      </c>
      <c r="S168" s="59">
        <f t="shared" si="3"/>
        <v>0</v>
      </c>
    </row>
    <row r="169" spans="2:19" ht="16.5" thickTop="1" thickBot="1" x14ac:dyDescent="0.4">
      <c r="B169" s="60"/>
      <c r="C169" s="151"/>
      <c r="D169" s="60"/>
      <c r="E169" s="166"/>
      <c r="F169" s="129" t="s">
        <v>185</v>
      </c>
      <c r="G169" s="123" t="s">
        <v>186</v>
      </c>
      <c r="H169" s="115"/>
      <c r="I169" s="115"/>
      <c r="J169" s="115"/>
      <c r="K169" s="115"/>
      <c r="L169" s="115"/>
      <c r="M169" s="115"/>
      <c r="N169" s="115"/>
      <c r="O169" s="116"/>
      <c r="Q169" s="59">
        <f t="shared" si="4"/>
        <v>0</v>
      </c>
      <c r="R169" s="59">
        <f t="shared" si="2"/>
        <v>0</v>
      </c>
      <c r="S169" s="59">
        <f t="shared" si="3"/>
        <v>0</v>
      </c>
    </row>
    <row r="170" spans="2:19" ht="30" customHeight="1" thickTop="1" thickBot="1" x14ac:dyDescent="0.4">
      <c r="B170" s="60"/>
      <c r="C170" s="151"/>
      <c r="D170" s="60"/>
      <c r="E170" s="166"/>
      <c r="F170" s="129" t="s">
        <v>187</v>
      </c>
      <c r="G170" s="224" t="s">
        <v>188</v>
      </c>
      <c r="H170" s="225"/>
      <c r="I170" s="225"/>
      <c r="J170" s="225"/>
      <c r="K170" s="225"/>
      <c r="L170" s="225"/>
      <c r="M170" s="225"/>
      <c r="N170" s="225"/>
      <c r="O170" s="226"/>
      <c r="Q170" s="59">
        <f t="shared" si="4"/>
        <v>0</v>
      </c>
      <c r="R170" s="59">
        <f t="shared" si="2"/>
        <v>0</v>
      </c>
      <c r="S170" s="59">
        <f t="shared" si="3"/>
        <v>0</v>
      </c>
    </row>
    <row r="171" spans="2:19" ht="16" thickTop="1" x14ac:dyDescent="0.35">
      <c r="B171" s="60"/>
      <c r="C171" s="151"/>
      <c r="D171" s="60"/>
      <c r="E171" s="166"/>
      <c r="F171" s="129" t="s">
        <v>189</v>
      </c>
      <c r="G171" s="123" t="s">
        <v>190</v>
      </c>
      <c r="H171" s="115"/>
      <c r="I171" s="115"/>
      <c r="J171" s="115"/>
      <c r="K171" s="115"/>
      <c r="L171" s="115"/>
      <c r="M171" s="115"/>
      <c r="N171" s="115"/>
      <c r="O171" s="116"/>
      <c r="Q171" s="59">
        <f t="shared" si="4"/>
        <v>0</v>
      </c>
      <c r="R171" s="59">
        <f t="shared" ref="R171:R184" si="5">IF(C171="X",1,0)</f>
        <v>0</v>
      </c>
      <c r="S171" s="59">
        <f t="shared" ref="S171:S184" si="6">IF(D171="X",1,0)</f>
        <v>0</v>
      </c>
    </row>
    <row r="172" spans="2:19" ht="16" thickBot="1" x14ac:dyDescent="0.4">
      <c r="B172" s="163" t="s">
        <v>228</v>
      </c>
      <c r="C172" s="117"/>
      <c r="D172" s="117"/>
      <c r="E172" s="117"/>
      <c r="F172" s="117"/>
      <c r="G172" s="117"/>
      <c r="H172" s="117"/>
      <c r="I172" s="117"/>
      <c r="J172" s="117"/>
      <c r="K172" s="117"/>
      <c r="L172" s="117"/>
      <c r="M172" s="117"/>
      <c r="N172" s="117"/>
      <c r="O172" s="118"/>
      <c r="Q172" s="59">
        <f t="shared" si="4"/>
        <v>0</v>
      </c>
      <c r="R172" s="59">
        <f t="shared" si="5"/>
        <v>0</v>
      </c>
      <c r="S172" s="59">
        <f t="shared" si="6"/>
        <v>0</v>
      </c>
    </row>
    <row r="173" spans="2:19" ht="16.5" thickTop="1" thickBot="1" x14ac:dyDescent="0.4">
      <c r="B173" s="60"/>
      <c r="C173" s="151"/>
      <c r="D173" s="60"/>
      <c r="E173" s="166"/>
      <c r="F173" s="129">
        <v>6.1</v>
      </c>
      <c r="G173" s="135" t="s">
        <v>123</v>
      </c>
      <c r="H173" s="136"/>
      <c r="I173" s="115"/>
      <c r="J173" s="115"/>
      <c r="K173" s="115"/>
      <c r="L173" s="115"/>
      <c r="M173" s="115"/>
      <c r="N173" s="115"/>
      <c r="O173" s="116"/>
      <c r="Q173" s="59">
        <f t="shared" si="4"/>
        <v>0</v>
      </c>
      <c r="R173" s="59">
        <f t="shared" si="5"/>
        <v>0</v>
      </c>
      <c r="S173" s="59">
        <f t="shared" si="6"/>
        <v>0</v>
      </c>
    </row>
    <row r="174" spans="2:19" ht="16.5" thickTop="1" thickBot="1" x14ac:dyDescent="0.4">
      <c r="B174" s="60"/>
      <c r="C174" s="151"/>
      <c r="D174" s="60"/>
      <c r="E174" s="166"/>
      <c r="F174" s="129">
        <v>6.2</v>
      </c>
      <c r="G174" s="135" t="s">
        <v>124</v>
      </c>
      <c r="H174" s="136"/>
      <c r="I174" s="115"/>
      <c r="J174" s="115"/>
      <c r="K174" s="115"/>
      <c r="L174" s="115"/>
      <c r="M174" s="115"/>
      <c r="N174" s="115"/>
      <c r="O174" s="116"/>
      <c r="Q174" s="59">
        <f t="shared" si="4"/>
        <v>0</v>
      </c>
      <c r="R174" s="59">
        <f t="shared" si="5"/>
        <v>0</v>
      </c>
      <c r="S174" s="59">
        <f t="shared" si="6"/>
        <v>0</v>
      </c>
    </row>
    <row r="175" spans="2:19" ht="16" thickTop="1" x14ac:dyDescent="0.35">
      <c r="B175" s="60"/>
      <c r="C175" s="151"/>
      <c r="D175" s="60"/>
      <c r="E175" s="166"/>
      <c r="F175" s="129">
        <v>6.3</v>
      </c>
      <c r="G175" s="135" t="s">
        <v>198</v>
      </c>
      <c r="H175" s="136"/>
      <c r="I175" s="115"/>
      <c r="J175" s="115"/>
      <c r="K175" s="115"/>
      <c r="L175" s="115"/>
      <c r="M175" s="115"/>
      <c r="N175" s="115"/>
      <c r="O175" s="116"/>
      <c r="Q175" s="59">
        <f t="shared" si="4"/>
        <v>0</v>
      </c>
      <c r="R175" s="59">
        <f t="shared" si="5"/>
        <v>0</v>
      </c>
      <c r="S175" s="59">
        <f t="shared" si="6"/>
        <v>0</v>
      </c>
    </row>
    <row r="176" spans="2:19" ht="16" thickBot="1" x14ac:dyDescent="0.4">
      <c r="B176" s="163" t="s">
        <v>125</v>
      </c>
      <c r="C176" s="117"/>
      <c r="D176" s="117"/>
      <c r="E176" s="117"/>
      <c r="F176" s="117"/>
      <c r="G176" s="117"/>
      <c r="H176" s="117"/>
      <c r="I176" s="117"/>
      <c r="J176" s="117"/>
      <c r="K176" s="117"/>
      <c r="L176" s="117"/>
      <c r="M176" s="117"/>
      <c r="N176" s="117"/>
      <c r="O176" s="118"/>
      <c r="Q176" s="59">
        <f t="shared" si="4"/>
        <v>0</v>
      </c>
      <c r="R176" s="59">
        <f t="shared" si="5"/>
        <v>0</v>
      </c>
      <c r="S176" s="59">
        <f t="shared" si="6"/>
        <v>0</v>
      </c>
    </row>
    <row r="177" spans="1:19" ht="16.5" thickTop="1" thickBot="1" x14ac:dyDescent="0.4">
      <c r="B177" s="60"/>
      <c r="C177" s="151"/>
      <c r="D177" s="60"/>
      <c r="E177" s="166"/>
      <c r="F177" s="129">
        <v>7.1</v>
      </c>
      <c r="G177" s="135" t="s">
        <v>126</v>
      </c>
      <c r="H177" s="136"/>
      <c r="I177" s="115"/>
      <c r="J177" s="115"/>
      <c r="K177" s="115"/>
      <c r="L177" s="115"/>
      <c r="M177" s="115"/>
      <c r="N177" s="115"/>
      <c r="O177" s="116"/>
      <c r="Q177" s="59">
        <f t="shared" si="4"/>
        <v>0</v>
      </c>
      <c r="R177" s="59">
        <f t="shared" si="5"/>
        <v>0</v>
      </c>
      <c r="S177" s="59">
        <f t="shared" si="6"/>
        <v>0</v>
      </c>
    </row>
    <row r="178" spans="1:19" ht="16.5" thickTop="1" thickBot="1" x14ac:dyDescent="0.4">
      <c r="B178" s="60"/>
      <c r="C178" s="151"/>
      <c r="D178" s="60"/>
      <c r="E178" s="166"/>
      <c r="F178" s="129">
        <v>7.2</v>
      </c>
      <c r="G178" s="135" t="s">
        <v>191</v>
      </c>
      <c r="H178" s="136"/>
      <c r="I178" s="115"/>
      <c r="J178" s="115"/>
      <c r="K178" s="115"/>
      <c r="L178" s="115"/>
      <c r="M178" s="115"/>
      <c r="N178" s="115"/>
      <c r="O178" s="116"/>
      <c r="Q178" s="59">
        <f t="shared" si="4"/>
        <v>0</v>
      </c>
      <c r="R178" s="59">
        <f t="shared" si="5"/>
        <v>0</v>
      </c>
      <c r="S178" s="59">
        <f t="shared" si="6"/>
        <v>0</v>
      </c>
    </row>
    <row r="179" spans="1:19" ht="16.5" thickTop="1" thickBot="1" x14ac:dyDescent="0.4">
      <c r="B179" s="60"/>
      <c r="C179" s="151"/>
      <c r="D179" s="60"/>
      <c r="E179" s="166"/>
      <c r="F179" s="129">
        <v>7.3</v>
      </c>
      <c r="G179" s="135" t="s">
        <v>192</v>
      </c>
      <c r="H179" s="136"/>
      <c r="I179" s="115"/>
      <c r="J179" s="115"/>
      <c r="K179" s="115"/>
      <c r="L179" s="115"/>
      <c r="M179" s="115"/>
      <c r="N179" s="115"/>
      <c r="O179" s="116"/>
      <c r="Q179" s="59">
        <f t="shared" si="4"/>
        <v>0</v>
      </c>
      <c r="R179" s="59">
        <f t="shared" si="5"/>
        <v>0</v>
      </c>
      <c r="S179" s="59">
        <f t="shared" si="6"/>
        <v>0</v>
      </c>
    </row>
    <row r="180" spans="1:19" ht="16" thickTop="1" x14ac:dyDescent="0.35">
      <c r="B180" s="60"/>
      <c r="C180" s="151"/>
      <c r="D180" s="60"/>
      <c r="E180" s="166"/>
      <c r="F180" s="129">
        <v>7.4</v>
      </c>
      <c r="G180" s="135" t="s">
        <v>193</v>
      </c>
      <c r="H180" s="136"/>
      <c r="I180" s="115"/>
      <c r="J180" s="115"/>
      <c r="K180" s="115"/>
      <c r="L180" s="115"/>
      <c r="M180" s="115"/>
      <c r="N180" s="115"/>
      <c r="O180" s="116"/>
      <c r="Q180" s="59">
        <f t="shared" si="4"/>
        <v>0</v>
      </c>
      <c r="R180" s="59">
        <f t="shared" si="5"/>
        <v>0</v>
      </c>
      <c r="S180" s="59">
        <f t="shared" si="6"/>
        <v>0</v>
      </c>
    </row>
    <row r="181" spans="1:19" ht="16" thickBot="1" x14ac:dyDescent="0.4">
      <c r="B181" s="163" t="s">
        <v>127</v>
      </c>
      <c r="C181" s="117"/>
      <c r="D181" s="117"/>
      <c r="E181" s="117"/>
      <c r="F181" s="117"/>
      <c r="G181" s="117"/>
      <c r="H181" s="117"/>
      <c r="I181" s="117"/>
      <c r="J181" s="117"/>
      <c r="K181" s="117"/>
      <c r="L181" s="117"/>
      <c r="M181" s="117"/>
      <c r="N181" s="117"/>
      <c r="O181" s="118"/>
      <c r="Q181" s="59">
        <f t="shared" si="4"/>
        <v>0</v>
      </c>
      <c r="R181" s="59">
        <f t="shared" si="5"/>
        <v>0</v>
      </c>
      <c r="S181" s="59">
        <f t="shared" si="6"/>
        <v>0</v>
      </c>
    </row>
    <row r="182" spans="1:19" ht="16.5" thickTop="1" thickBot="1" x14ac:dyDescent="0.4">
      <c r="B182" s="60"/>
      <c r="C182" s="151"/>
      <c r="D182" s="60"/>
      <c r="E182" s="166"/>
      <c r="F182" s="129">
        <v>8.1</v>
      </c>
      <c r="G182" s="135" t="s">
        <v>199</v>
      </c>
      <c r="H182" s="136"/>
      <c r="I182" s="115"/>
      <c r="J182" s="115"/>
      <c r="K182" s="115"/>
      <c r="L182" s="115"/>
      <c r="M182" s="115"/>
      <c r="N182" s="115"/>
      <c r="O182" s="116"/>
      <c r="Q182" s="59">
        <f t="shared" si="4"/>
        <v>0</v>
      </c>
      <c r="R182" s="59">
        <f t="shared" si="5"/>
        <v>0</v>
      </c>
      <c r="S182" s="59">
        <f t="shared" si="6"/>
        <v>0</v>
      </c>
    </row>
    <row r="183" spans="1:19" ht="16.5" thickTop="1" thickBot="1" x14ac:dyDescent="0.4">
      <c r="B183" s="60"/>
      <c r="C183" s="151"/>
      <c r="D183" s="60"/>
      <c r="E183" s="166"/>
      <c r="F183" s="129">
        <v>8.1999999999999993</v>
      </c>
      <c r="G183" s="135" t="s">
        <v>200</v>
      </c>
      <c r="H183" s="117"/>
      <c r="I183" s="121"/>
      <c r="J183" s="121"/>
      <c r="K183" s="121"/>
      <c r="L183" s="121"/>
      <c r="M183" s="121"/>
      <c r="N183" s="121"/>
      <c r="O183" s="122"/>
      <c r="Q183" s="59">
        <f t="shared" si="4"/>
        <v>0</v>
      </c>
      <c r="R183" s="59">
        <f t="shared" si="5"/>
        <v>0</v>
      </c>
      <c r="S183" s="59">
        <f t="shared" si="6"/>
        <v>0</v>
      </c>
    </row>
    <row r="184" spans="1:19" ht="16.5" thickTop="1" thickBot="1" x14ac:dyDescent="0.4">
      <c r="B184" s="60"/>
      <c r="C184" s="173"/>
      <c r="D184" s="60"/>
      <c r="E184" s="166"/>
      <c r="F184" s="129">
        <v>8.3000000000000007</v>
      </c>
      <c r="G184" s="135" t="s">
        <v>201</v>
      </c>
      <c r="H184" s="136"/>
      <c r="I184" s="115"/>
      <c r="J184" s="115"/>
      <c r="K184" s="115"/>
      <c r="L184" s="115"/>
      <c r="M184" s="115"/>
      <c r="N184" s="115"/>
      <c r="O184" s="116"/>
      <c r="Q184" s="59">
        <f t="shared" si="4"/>
        <v>0</v>
      </c>
      <c r="R184" s="59">
        <f t="shared" si="5"/>
        <v>0</v>
      </c>
      <c r="S184" s="59">
        <f t="shared" si="6"/>
        <v>0</v>
      </c>
    </row>
    <row r="185" spans="1:19" ht="9" customHeight="1" thickBot="1" x14ac:dyDescent="0.4">
      <c r="K185" s="51"/>
      <c r="L185" s="82"/>
      <c r="M185" s="82"/>
      <c r="N185" s="82"/>
      <c r="O185" s="82"/>
      <c r="P185" s="82"/>
      <c r="Q185" s="35"/>
    </row>
    <row r="186" spans="1:19" ht="16" thickBot="1" x14ac:dyDescent="0.4">
      <c r="B186" s="174">
        <f>SUM(Q99:Q184)</f>
        <v>0</v>
      </c>
      <c r="C186" s="176"/>
      <c r="D186" s="175">
        <f>SUM(S99:S184)</f>
        <v>0</v>
      </c>
      <c r="E186" s="171" t="s">
        <v>27</v>
      </c>
      <c r="F186" s="172" t="str">
        <f>IF(AND(B92="X",B186&lt;10), "Project must select 10 Mandatory items", IF(AND(B94="X",D186&lt;10), "Project is ineligible for 10 points", ""))</f>
        <v/>
      </c>
      <c r="G186" s="113"/>
      <c r="H186" s="87"/>
      <c r="I186" s="109"/>
      <c r="J186" s="113"/>
      <c r="K186" s="110"/>
      <c r="L186" s="108"/>
      <c r="M186" s="87"/>
      <c r="N186" s="87"/>
      <c r="O186" s="88"/>
      <c r="Q186" s="35"/>
    </row>
    <row r="187" spans="1:19" ht="6" customHeight="1" x14ac:dyDescent="0.35">
      <c r="K187" s="51"/>
      <c r="L187" s="82"/>
      <c r="M187" s="82"/>
      <c r="N187" s="82"/>
      <c r="O187" s="82"/>
      <c r="P187" s="82"/>
      <c r="Q187" s="82"/>
      <c r="R187" s="82"/>
      <c r="S187" s="82"/>
    </row>
    <row r="188" spans="1:19" ht="14.5" x14ac:dyDescent="0.35">
      <c r="B188" s="45" t="s">
        <v>129</v>
      </c>
      <c r="J188"/>
      <c r="Q188" s="36"/>
      <c r="R188" s="37"/>
    </row>
    <row r="189" spans="1:19" ht="39.75" customHeight="1" x14ac:dyDescent="0.3">
      <c r="B189" s="221"/>
      <c r="C189" s="222"/>
      <c r="D189" s="222"/>
      <c r="E189" s="222"/>
      <c r="F189" s="222"/>
      <c r="G189" s="222"/>
      <c r="H189" s="222"/>
      <c r="I189" s="222"/>
      <c r="J189" s="222"/>
      <c r="K189" s="222"/>
      <c r="L189" s="222"/>
      <c r="M189" s="222"/>
      <c r="N189" s="222"/>
      <c r="O189" s="223"/>
      <c r="Q189" s="36"/>
      <c r="R189" s="37">
        <v>1000</v>
      </c>
    </row>
    <row r="190" spans="1:19" ht="13.15" customHeight="1" x14ac:dyDescent="0.3">
      <c r="B190" s="46" t="s">
        <v>43</v>
      </c>
      <c r="C190" s="47"/>
      <c r="D190" s="47">
        <f>R189-LEN(B189)</f>
        <v>1000</v>
      </c>
      <c r="Q190" s="36"/>
      <c r="R190" s="37"/>
    </row>
    <row r="191" spans="1:19" ht="30.4" customHeight="1" thickBot="1" x14ac:dyDescent="0.5">
      <c r="B191" s="236" t="s">
        <v>130</v>
      </c>
      <c r="C191" s="236"/>
      <c r="D191" s="236"/>
      <c r="E191" s="236"/>
      <c r="F191" s="236"/>
      <c r="G191" s="236"/>
      <c r="H191" s="236"/>
      <c r="I191" s="236"/>
      <c r="J191" s="236"/>
      <c r="K191" s="236"/>
      <c r="L191" s="236"/>
      <c r="M191" s="236"/>
      <c r="N191" s="236"/>
      <c r="O191" s="236"/>
      <c r="Q191" s="35"/>
    </row>
    <row r="192" spans="1:19" ht="84" customHeight="1" thickBot="1" x14ac:dyDescent="0.35">
      <c r="A192" s="97"/>
      <c r="B192" s="201" t="s">
        <v>234</v>
      </c>
      <c r="C192" s="202"/>
      <c r="D192" s="202"/>
      <c r="E192" s="202"/>
      <c r="F192" s="202"/>
      <c r="G192" s="202"/>
      <c r="H192" s="202"/>
      <c r="I192" s="202"/>
      <c r="J192" s="202"/>
      <c r="K192" s="202"/>
      <c r="L192" s="202"/>
      <c r="M192" s="202"/>
      <c r="N192" s="202"/>
      <c r="O192" s="202"/>
      <c r="P192" s="97"/>
      <c r="Q192" s="35"/>
    </row>
    <row r="193" spans="1:21" ht="23.65" customHeight="1" thickBot="1" x14ac:dyDescent="0.35">
      <c r="A193" s="204" t="str">
        <f>IF(OR((SUM(Q196:S199)&lt;3),(SUM(Q203:S206)&lt;2)),"Select at least 5 Project Amenities (3 must be First Priority Amenities)","")</f>
        <v>Select at least 5 Project Amenities (3 must be First Priority Amenities)</v>
      </c>
      <c r="B193" s="204"/>
      <c r="C193" s="204"/>
      <c r="D193" s="204"/>
      <c r="E193" s="204"/>
      <c r="F193" s="204"/>
      <c r="G193" s="204"/>
      <c r="H193" s="204"/>
      <c r="I193" s="204"/>
      <c r="J193" s="204"/>
      <c r="K193" s="204"/>
      <c r="L193" s="204"/>
      <c r="M193" s="204"/>
      <c r="N193" s="204"/>
      <c r="O193" s="204"/>
      <c r="P193" s="94"/>
      <c r="Q193" s="94"/>
      <c r="R193" s="94"/>
      <c r="S193" s="94"/>
    </row>
    <row r="194" spans="1:21" ht="23.25" customHeight="1" thickBot="1" x14ac:dyDescent="0.35">
      <c r="A194" s="206" t="s">
        <v>139</v>
      </c>
      <c r="B194" s="207"/>
      <c r="C194" s="207"/>
      <c r="D194" s="207"/>
      <c r="E194" s="207"/>
      <c r="F194" s="207"/>
      <c r="G194" s="207"/>
      <c r="H194" s="207"/>
      <c r="I194" s="207"/>
      <c r="J194" s="207"/>
      <c r="K194" s="207"/>
      <c r="L194" s="207"/>
      <c r="M194" s="207"/>
      <c r="N194" s="207"/>
      <c r="O194" s="208"/>
      <c r="P194" s="94"/>
      <c r="Q194" s="94"/>
      <c r="R194" s="94" t="s">
        <v>35</v>
      </c>
      <c r="S194" s="94"/>
    </row>
    <row r="195" spans="1:21" ht="31.9" customHeight="1" x14ac:dyDescent="0.3">
      <c r="A195" s="154" t="s">
        <v>221</v>
      </c>
      <c r="B195" s="155" t="s">
        <v>222</v>
      </c>
      <c r="C195" s="203" t="s">
        <v>223</v>
      </c>
      <c r="D195" s="203"/>
      <c r="E195" s="203"/>
      <c r="F195" s="94"/>
      <c r="G195" s="154" t="s">
        <v>221</v>
      </c>
      <c r="H195" s="155" t="s">
        <v>222</v>
      </c>
      <c r="I195" s="156" t="s">
        <v>223</v>
      </c>
      <c r="J195" s="157"/>
      <c r="K195" s="96"/>
      <c r="L195" s="154" t="s">
        <v>221</v>
      </c>
      <c r="M195" s="155" t="s">
        <v>222</v>
      </c>
      <c r="N195" s="158" t="s">
        <v>223</v>
      </c>
      <c r="O195" s="159"/>
      <c r="P195" s="94"/>
      <c r="Q195" s="94"/>
      <c r="R195" s="94"/>
      <c r="S195" s="94"/>
    </row>
    <row r="196" spans="1:21" ht="51.75" customHeight="1" x14ac:dyDescent="0.35">
      <c r="A196" s="95"/>
      <c r="B196" s="150"/>
      <c r="C196" s="195" t="s">
        <v>244</v>
      </c>
      <c r="D196" s="197"/>
      <c r="E196" s="196"/>
      <c r="G196" s="95"/>
      <c r="H196" s="150"/>
      <c r="I196" s="198" t="s">
        <v>247</v>
      </c>
      <c r="J196" s="199"/>
      <c r="L196" s="95"/>
      <c r="M196" s="150"/>
      <c r="N196" s="195" t="s">
        <v>251</v>
      </c>
      <c r="O196" s="196"/>
      <c r="P196" s="94"/>
      <c r="Q196" s="59">
        <f>IF(A196="X",1,0)</f>
        <v>0</v>
      </c>
      <c r="R196" s="59">
        <f>IF(G196="X",1,0)</f>
        <v>0</v>
      </c>
      <c r="S196" s="59">
        <f>IF(L196="X",1,0)</f>
        <v>0</v>
      </c>
      <c r="U196" s="59"/>
    </row>
    <row r="197" spans="1:21" ht="47.25" customHeight="1" x14ac:dyDescent="0.35">
      <c r="A197" s="95"/>
      <c r="B197" s="150"/>
      <c r="C197" s="195" t="s">
        <v>224</v>
      </c>
      <c r="D197" s="197"/>
      <c r="E197" s="196"/>
      <c r="G197" s="95"/>
      <c r="H197" s="150"/>
      <c r="I197" s="198" t="s">
        <v>248</v>
      </c>
      <c r="J197" s="199"/>
      <c r="L197" s="95"/>
      <c r="M197" s="150"/>
      <c r="N197" s="242" t="s">
        <v>252</v>
      </c>
      <c r="O197" s="242"/>
      <c r="P197" s="94"/>
      <c r="Q197" s="59">
        <f t="shared" ref="Q197:Q199" si="7">IF(A197="X",1,0)</f>
        <v>0</v>
      </c>
      <c r="R197" s="59">
        <f t="shared" ref="R197:R199" si="8">IF(G197="X",1,0)</f>
        <v>0</v>
      </c>
      <c r="S197" s="59">
        <f t="shared" ref="S197:S199" si="9">IF(L197="X",1,0)</f>
        <v>0</v>
      </c>
      <c r="U197" s="59"/>
    </row>
    <row r="198" spans="1:21" ht="66.400000000000006" customHeight="1" x14ac:dyDescent="0.35">
      <c r="A198" s="95"/>
      <c r="B198" s="150"/>
      <c r="C198" s="195" t="s">
        <v>245</v>
      </c>
      <c r="D198" s="197"/>
      <c r="E198" s="196"/>
      <c r="G198" s="95"/>
      <c r="H198" s="150"/>
      <c r="I198" s="205" t="s">
        <v>249</v>
      </c>
      <c r="J198" s="205"/>
      <c r="L198" s="95"/>
      <c r="M198" s="150"/>
      <c r="N198" s="195" t="s">
        <v>253</v>
      </c>
      <c r="O198" s="196"/>
      <c r="P198" s="94"/>
      <c r="Q198" s="59">
        <f t="shared" si="7"/>
        <v>0</v>
      </c>
      <c r="R198" s="59">
        <f t="shared" si="8"/>
        <v>0</v>
      </c>
      <c r="S198" s="59">
        <f t="shared" si="9"/>
        <v>0</v>
      </c>
      <c r="U198" s="59"/>
    </row>
    <row r="199" spans="1:21" ht="58" customHeight="1" x14ac:dyDescent="0.35">
      <c r="A199" s="95"/>
      <c r="B199" s="150"/>
      <c r="C199" s="195" t="s">
        <v>246</v>
      </c>
      <c r="D199" s="197"/>
      <c r="E199" s="196"/>
      <c r="G199" s="95"/>
      <c r="H199" s="150"/>
      <c r="I199" s="205" t="s">
        <v>250</v>
      </c>
      <c r="J199" s="205"/>
      <c r="L199" s="95"/>
      <c r="M199" s="150"/>
      <c r="N199" s="243" t="s">
        <v>254</v>
      </c>
      <c r="O199" s="244"/>
      <c r="P199" s="94"/>
      <c r="Q199" s="59">
        <f t="shared" si="7"/>
        <v>0</v>
      </c>
      <c r="R199" s="59">
        <f t="shared" si="8"/>
        <v>0</v>
      </c>
      <c r="S199" s="59">
        <f t="shared" si="9"/>
        <v>0</v>
      </c>
      <c r="U199" s="59"/>
    </row>
    <row r="200" spans="1:21" ht="14.65" customHeight="1" thickBot="1" x14ac:dyDescent="0.4">
      <c r="A200" s="160"/>
      <c r="B200" s="160"/>
      <c r="C200" s="160"/>
      <c r="D200" s="160"/>
      <c r="E200" s="160"/>
      <c r="G200" s="160"/>
      <c r="H200" s="160"/>
      <c r="I200" s="160"/>
      <c r="J200" s="160"/>
      <c r="L200" s="160"/>
      <c r="M200" s="160"/>
      <c r="N200" s="160"/>
      <c r="O200" s="160"/>
      <c r="P200" s="94"/>
      <c r="Q200" s="59"/>
      <c r="R200" s="59"/>
      <c r="S200" s="59"/>
      <c r="U200" s="59"/>
    </row>
    <row r="201" spans="1:21" ht="23.25" customHeight="1" thickBot="1" x14ac:dyDescent="0.4">
      <c r="A201" s="189" t="s">
        <v>137</v>
      </c>
      <c r="B201" s="190"/>
      <c r="C201" s="190"/>
      <c r="D201" s="190"/>
      <c r="E201" s="190"/>
      <c r="F201" s="190"/>
      <c r="G201" s="190"/>
      <c r="H201" s="190"/>
      <c r="I201" s="190"/>
      <c r="J201" s="190"/>
      <c r="K201" s="190"/>
      <c r="L201" s="190"/>
      <c r="M201" s="190"/>
      <c r="N201" s="190"/>
      <c r="O201" s="191"/>
      <c r="P201" s="94"/>
      <c r="Q201" s="35"/>
      <c r="S201"/>
      <c r="U201" s="59"/>
    </row>
    <row r="202" spans="1:21" ht="28.5" customHeight="1" x14ac:dyDescent="0.35">
      <c r="A202" s="154" t="s">
        <v>221</v>
      </c>
      <c r="B202" s="155" t="s">
        <v>222</v>
      </c>
      <c r="C202" s="203" t="s">
        <v>223</v>
      </c>
      <c r="D202" s="203"/>
      <c r="E202" s="203"/>
      <c r="F202" s="94"/>
      <c r="G202" s="154" t="s">
        <v>221</v>
      </c>
      <c r="H202" s="155" t="s">
        <v>222</v>
      </c>
      <c r="I202" s="156" t="s">
        <v>223</v>
      </c>
      <c r="J202" s="157"/>
      <c r="K202" s="96"/>
      <c r="L202" s="154" t="s">
        <v>221</v>
      </c>
      <c r="M202" s="155" t="s">
        <v>222</v>
      </c>
      <c r="N202" s="158" t="s">
        <v>223</v>
      </c>
      <c r="O202" s="159"/>
      <c r="P202" s="94"/>
      <c r="Q202" s="59"/>
      <c r="S202"/>
      <c r="U202" s="59"/>
    </row>
    <row r="203" spans="1:21" ht="46.5" customHeight="1" x14ac:dyDescent="0.35">
      <c r="A203" s="95"/>
      <c r="B203" s="150"/>
      <c r="C203" s="195" t="s">
        <v>255</v>
      </c>
      <c r="D203" s="197"/>
      <c r="E203" s="196"/>
      <c r="G203" s="95"/>
      <c r="H203" s="150"/>
      <c r="I203" s="188" t="s">
        <v>258</v>
      </c>
      <c r="J203" s="188"/>
      <c r="L203" s="95"/>
      <c r="M203" s="150"/>
      <c r="N203" s="195" t="s">
        <v>225</v>
      </c>
      <c r="O203" s="196"/>
      <c r="P203" s="94"/>
      <c r="Q203" s="59">
        <f t="shared" ref="Q203" si="10">IF(A203="X",1,0)</f>
        <v>0</v>
      </c>
      <c r="R203" s="59">
        <f t="shared" ref="R203" si="11">IF(G203="X",1,0)</f>
        <v>0</v>
      </c>
      <c r="S203" s="59">
        <f t="shared" ref="S203" si="12">IF(L203="X",1,0)</f>
        <v>0</v>
      </c>
      <c r="U203" s="59"/>
    </row>
    <row r="204" spans="1:21" ht="76" customHeight="1" x14ac:dyDescent="0.35">
      <c r="A204" s="95"/>
      <c r="B204" s="150"/>
      <c r="C204" s="195" t="s">
        <v>257</v>
      </c>
      <c r="D204" s="197"/>
      <c r="E204" s="196"/>
      <c r="G204" s="95"/>
      <c r="H204" s="150"/>
      <c r="I204" s="245" t="s">
        <v>259</v>
      </c>
      <c r="J204" s="245"/>
      <c r="L204" s="95"/>
      <c r="M204" s="150"/>
      <c r="N204" s="195" t="s">
        <v>261</v>
      </c>
      <c r="O204" s="196"/>
      <c r="P204" s="94"/>
      <c r="Q204" s="59">
        <f t="shared" ref="Q204:Q206" si="13">IF(A204="X",1,0)</f>
        <v>0</v>
      </c>
      <c r="R204" s="59">
        <f t="shared" ref="R204:R206" si="14">IF(G204="X",1,0)</f>
        <v>0</v>
      </c>
      <c r="S204" s="59">
        <f t="shared" ref="S204:S206" si="15">IF(L204="X",1,0)</f>
        <v>0</v>
      </c>
      <c r="U204" s="59"/>
    </row>
    <row r="205" spans="1:21" ht="68" customHeight="1" x14ac:dyDescent="0.35">
      <c r="A205" s="95"/>
      <c r="B205" s="150"/>
      <c r="C205" s="192" t="s">
        <v>230</v>
      </c>
      <c r="D205" s="193"/>
      <c r="E205" s="194"/>
      <c r="G205" s="95"/>
      <c r="H205" s="150"/>
      <c r="I205" s="188" t="s">
        <v>260</v>
      </c>
      <c r="J205" s="188"/>
      <c r="L205" s="95"/>
      <c r="M205" s="150"/>
      <c r="N205" s="195" t="s">
        <v>262</v>
      </c>
      <c r="O205" s="196"/>
      <c r="P205" s="94"/>
      <c r="Q205" s="59">
        <f t="shared" si="13"/>
        <v>0</v>
      </c>
      <c r="R205" s="59">
        <f t="shared" si="14"/>
        <v>0</v>
      </c>
      <c r="S205" s="59">
        <f t="shared" si="15"/>
        <v>0</v>
      </c>
      <c r="U205" s="59"/>
    </row>
    <row r="206" spans="1:21" ht="30.5" customHeight="1" x14ac:dyDescent="0.35">
      <c r="A206" s="95"/>
      <c r="B206" s="150"/>
      <c r="C206" s="195" t="s">
        <v>256</v>
      </c>
      <c r="D206" s="197"/>
      <c r="E206" s="196"/>
      <c r="G206" s="95"/>
      <c r="H206" s="150"/>
      <c r="I206" s="188"/>
      <c r="J206" s="188"/>
      <c r="L206" s="95"/>
      <c r="M206" s="150"/>
      <c r="N206" s="195"/>
      <c r="O206" s="196"/>
      <c r="P206" s="94"/>
      <c r="Q206" s="59">
        <f t="shared" si="13"/>
        <v>0</v>
      </c>
      <c r="R206" s="59">
        <f t="shared" si="14"/>
        <v>0</v>
      </c>
      <c r="S206" s="59">
        <f t="shared" si="15"/>
        <v>0</v>
      </c>
      <c r="U206" s="59"/>
    </row>
    <row r="207" spans="1:21" ht="17.25" customHeight="1" x14ac:dyDescent="0.35">
      <c r="B207" s="46"/>
      <c r="C207" s="46"/>
      <c r="D207" s="46"/>
      <c r="E207" s="46"/>
      <c r="F207" s="46"/>
      <c r="H207" s="165"/>
      <c r="I207" s="165"/>
      <c r="J207" s="165"/>
      <c r="M207" s="165"/>
      <c r="N207" s="165"/>
      <c r="O207" s="165"/>
      <c r="P207" s="165"/>
      <c r="Q207"/>
      <c r="R207"/>
      <c r="S207"/>
    </row>
    <row r="208" spans="1:21" ht="11.25" customHeight="1" thickBot="1" x14ac:dyDescent="0.4">
      <c r="A208" s="93"/>
      <c r="B208" s="93"/>
      <c r="C208" s="93"/>
      <c r="D208" s="93"/>
      <c r="E208" s="93"/>
      <c r="F208" s="93"/>
      <c r="G208" s="93"/>
      <c r="H208" s="93"/>
      <c r="I208" s="93"/>
      <c r="J208" s="102"/>
      <c r="K208" s="76"/>
      <c r="L208" s="76"/>
      <c r="M208" s="80"/>
      <c r="N208" s="80"/>
      <c r="O208" s="80"/>
      <c r="P208" s="80"/>
      <c r="Q208" s="49"/>
      <c r="R208" s="49"/>
      <c r="S208" s="49"/>
    </row>
    <row r="209" spans="1:21" s="146" customFormat="1" ht="37.15" customHeight="1" x14ac:dyDescent="0.3">
      <c r="A209" s="144"/>
      <c r="B209" s="235" t="s">
        <v>226</v>
      </c>
      <c r="C209" s="235"/>
      <c r="D209" s="235"/>
      <c r="E209" s="235"/>
      <c r="F209" s="235"/>
      <c r="G209" s="235"/>
      <c r="H209" s="235"/>
      <c r="I209" s="235"/>
      <c r="J209" s="235"/>
      <c r="K209" s="235"/>
      <c r="L209" s="235"/>
      <c r="M209" s="235"/>
      <c r="N209" s="235"/>
      <c r="O209" s="235"/>
      <c r="P209" s="144"/>
      <c r="Q209" s="145"/>
    </row>
    <row r="210" spans="1:21" s="146" customFormat="1" ht="36" customHeight="1" x14ac:dyDescent="0.35">
      <c r="B210" s="147" t="s">
        <v>214</v>
      </c>
      <c r="C210" s="148"/>
      <c r="D210" s="148"/>
      <c r="E210" s="148"/>
      <c r="F210" s="148"/>
      <c r="G210" s="148"/>
      <c r="I210" s="147" t="s">
        <v>215</v>
      </c>
      <c r="J210" s="148"/>
      <c r="K210" s="148"/>
      <c r="L210" s="147"/>
      <c r="M210" s="148"/>
      <c r="N210" s="148"/>
      <c r="O210" s="148"/>
      <c r="Q210" s="145"/>
    </row>
    <row r="211" spans="1:21" s="146" customFormat="1" ht="24" customHeight="1" x14ac:dyDescent="0.35">
      <c r="B211" s="147" t="s">
        <v>216</v>
      </c>
      <c r="I211" s="147" t="s">
        <v>217</v>
      </c>
      <c r="J211" s="106"/>
      <c r="Q211" s="145"/>
    </row>
    <row r="212" spans="1:21" s="146" customFormat="1" ht="13.15" customHeight="1" x14ac:dyDescent="0.35">
      <c r="B212" s="147"/>
      <c r="I212" s="147"/>
      <c r="J212" s="106"/>
      <c r="Q212" s="145"/>
    </row>
    <row r="213" spans="1:21" s="146" customFormat="1" ht="31.15" customHeight="1" x14ac:dyDescent="0.3">
      <c r="B213" s="200" t="s">
        <v>218</v>
      </c>
      <c r="C213" s="200"/>
      <c r="D213" s="200"/>
      <c r="E213" s="200"/>
      <c r="F213" s="200"/>
      <c r="G213" s="200"/>
      <c r="H213" s="200"/>
      <c r="I213" s="200"/>
      <c r="J213" s="200"/>
      <c r="K213" s="200"/>
      <c r="L213" s="200"/>
      <c r="M213" s="200"/>
      <c r="N213" s="200"/>
      <c r="O213" s="200"/>
      <c r="Q213" s="145"/>
    </row>
    <row r="214" spans="1:21" s="146" customFormat="1" ht="36" customHeight="1" x14ac:dyDescent="0.35">
      <c r="B214" s="147" t="s">
        <v>219</v>
      </c>
      <c r="D214" s="106"/>
      <c r="J214" s="106"/>
      <c r="N214" s="147" t="s">
        <v>215</v>
      </c>
      <c r="Q214" s="145"/>
      <c r="U214"/>
    </row>
  </sheetData>
  <sheetProtection selectLockedCells="1"/>
  <mergeCells count="79">
    <mergeCell ref="S90:AB90"/>
    <mergeCell ref="B209:O209"/>
    <mergeCell ref="B89:O89"/>
    <mergeCell ref="B191:O191"/>
    <mergeCell ref="B70:O70"/>
    <mergeCell ref="B98:O98"/>
    <mergeCell ref="B90:O90"/>
    <mergeCell ref="D93:O93"/>
    <mergeCell ref="D92:O92"/>
    <mergeCell ref="D94:O94"/>
    <mergeCell ref="C72:O72"/>
    <mergeCell ref="C73:O73"/>
    <mergeCell ref="B189:O189"/>
    <mergeCell ref="C195:E195"/>
    <mergeCell ref="C196:E196"/>
    <mergeCell ref="I196:J196"/>
    <mergeCell ref="B2:O2"/>
    <mergeCell ref="B22:O22"/>
    <mergeCell ref="C66:O66"/>
    <mergeCell ref="C67:O67"/>
    <mergeCell ref="B63:O63"/>
    <mergeCell ref="B15:P15"/>
    <mergeCell ref="B16:P16"/>
    <mergeCell ref="B62:O62"/>
    <mergeCell ref="B46:O46"/>
    <mergeCell ref="B50:O50"/>
    <mergeCell ref="B18:O18"/>
    <mergeCell ref="B58:O58"/>
    <mergeCell ref="C8:G8"/>
    <mergeCell ref="K9:O9"/>
    <mergeCell ref="C9:G9"/>
    <mergeCell ref="C10:G10"/>
    <mergeCell ref="D34:J34"/>
    <mergeCell ref="B38:O38"/>
    <mergeCell ref="B42:O42"/>
    <mergeCell ref="G107:O107"/>
    <mergeCell ref="G170:O170"/>
    <mergeCell ref="C68:O68"/>
    <mergeCell ref="B84:O84"/>
    <mergeCell ref="B54:O54"/>
    <mergeCell ref="G123:O123"/>
    <mergeCell ref="B4:O4"/>
    <mergeCell ref="D29:F29"/>
    <mergeCell ref="D30:F30"/>
    <mergeCell ref="D31:F31"/>
    <mergeCell ref="K10:O10"/>
    <mergeCell ref="C6:G6"/>
    <mergeCell ref="D25:J25"/>
    <mergeCell ref="C11:G11"/>
    <mergeCell ref="B14:O14"/>
    <mergeCell ref="B17:O17"/>
    <mergeCell ref="B213:O213"/>
    <mergeCell ref="B192:O192"/>
    <mergeCell ref="C199:E199"/>
    <mergeCell ref="C202:E202"/>
    <mergeCell ref="C203:E203"/>
    <mergeCell ref="C204:E204"/>
    <mergeCell ref="A193:O193"/>
    <mergeCell ref="C206:E206"/>
    <mergeCell ref="I198:J198"/>
    <mergeCell ref="I199:J199"/>
    <mergeCell ref="N204:O204"/>
    <mergeCell ref="A194:O194"/>
    <mergeCell ref="N206:O206"/>
    <mergeCell ref="N196:O196"/>
    <mergeCell ref="I206:J206"/>
    <mergeCell ref="N199:O199"/>
    <mergeCell ref="N198:O198"/>
    <mergeCell ref="N203:O203"/>
    <mergeCell ref="N205:O205"/>
    <mergeCell ref="I203:J203"/>
    <mergeCell ref="N197:O197"/>
    <mergeCell ref="A201:O201"/>
    <mergeCell ref="C205:E205"/>
    <mergeCell ref="I204:J204"/>
    <mergeCell ref="I205:J205"/>
    <mergeCell ref="C197:E197"/>
    <mergeCell ref="C198:E198"/>
    <mergeCell ref="I197:J197"/>
  </mergeCells>
  <dataValidations count="4">
    <dataValidation type="whole" operator="greaterThanOrEqual" showInputMessage="1" showErrorMessage="1" sqref="B25:B28 B30:B31 K27:M31 M34 K24 B69 B34:B36 B85:B88" xr:uid="{00000000-0002-0000-0100-000000000000}">
      <formula1>0</formula1>
    </dataValidation>
    <dataValidation type="list" allowBlank="1" showInputMessage="1" showErrorMessage="1" sqref="B66:B68 B72:B73 B75:B78 B80:B81 D139:D142 B94 D182:D184 D99:D103 D111:D120 D177:D180 D173:D175 D144:D146 D148 D150:D152 D154:D159 D161:D163 D165:D171 D122:D123 D125:D129 D131:D133 D135:D137 B92 B99:B103 B105:B109 B111:B120 B122:B123 B125:B129 B131:B133 B135:B137 B139:B142 B144:B146 B148 B150:B152 B154:B159 B161:B163 B165:B171 B173:B175 B177:B180 B182:B184 D105:D109" xr:uid="{00000000-0002-0000-0100-000001000000}">
      <formula1>$R$69:$R$70</formula1>
    </dataValidation>
    <dataValidation type="list" allowBlank="1" showInputMessage="1" showErrorMessage="1" sqref="D95:D96 B79 I76:J78 B95:C95" xr:uid="{00000000-0002-0000-0100-000002000000}">
      <formula1>#REF!</formula1>
    </dataValidation>
    <dataValidation type="list" showInputMessage="1" showErrorMessage="1" sqref="G196:G199 A203:A206 L203:L206 L196:L199 A196:A199 G203:G206" xr:uid="{00000000-0002-0000-0100-000003000000}">
      <formula1>$R$193:$R$194</formula1>
    </dataValidation>
  </dataValidations>
  <printOptions horizontalCentered="1"/>
  <pageMargins left="0.2" right="0.2" top="0.25" bottom="0.25" header="0.3" footer="0.3"/>
  <pageSetup scale="68" fitToHeight="0" orientation="portrait" r:id="rId1"/>
  <rowBreaks count="4" manualBreakCount="4">
    <brk id="61" max="15" man="1"/>
    <brk id="88" max="15" man="1"/>
    <brk id="120" max="15" man="1"/>
    <brk id="19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I_Architectural Certification</vt:lpstr>
      <vt:lpstr>'I_Architectural Certification'!Print_Area</vt:lpstr>
      <vt:lpstr>Instructions!Print_Area</vt:lpstr>
    </vt:vector>
  </TitlesOfParts>
  <Company>Illinois Housing Development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Rogers</dc:creator>
  <cp:lastModifiedBy>Evan Ponder</cp:lastModifiedBy>
  <cp:lastPrinted>2021-09-30T22:51:13Z</cp:lastPrinted>
  <dcterms:created xsi:type="dcterms:W3CDTF">2013-02-08T13:43:36Z</dcterms:created>
  <dcterms:modified xsi:type="dcterms:W3CDTF">2022-11-16T17:30:25Z</dcterms:modified>
</cp:coreProperties>
</file>